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2915" activeTab="0"/>
  </bookViews>
  <sheets>
    <sheet name="Ex2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<sst xmlns="http://schemas.openxmlformats.org/spreadsheetml/2006/main" count="58" uniqueCount="32">
  <si>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Some Aspects of Perception</t>
  </si>
  <si>
    <t>c''</t>
  </si>
  <si>
    <t>e''</t>
  </si>
  <si>
    <t>f''</t>
  </si>
  <si>
    <t>e'</t>
  </si>
  <si>
    <t>c'</t>
  </si>
  <si>
    <t>a'</t>
  </si>
  <si>
    <t>c</t>
  </si>
  <si>
    <t>A</t>
  </si>
  <si>
    <t>F</t>
  </si>
  <si>
    <t>D</t>
  </si>
  <si>
    <t>d''</t>
  </si>
  <si>
    <t>b'</t>
  </si>
  <si>
    <t>G</t>
  </si>
  <si>
    <t>E</t>
  </si>
  <si>
    <t>g'</t>
  </si>
  <si>
    <t>d'</t>
  </si>
  <si>
    <t>Example 2: Just intonation</t>
  </si>
  <si>
    <t>program</t>
  </si>
  <si>
    <t>tempo</t>
  </si>
  <si>
    <t>Vn</t>
  </si>
  <si>
    <t>Va</t>
  </si>
  <si>
    <t>Vc</t>
  </si>
  <si>
    <t>Journal of Music Theory, vol. 5, no. 2, 1961</t>
  </si>
  <si>
    <r>
      <rPr>
        <sz val="11"/>
        <color theme="1"/>
        <rFont val="Calibri"/>
        <family val="2"/>
      </rPr>
      <t xml:space="preserve">by </t>
    </r>
    <r>
      <rPr>
        <b/>
        <sz val="14"/>
        <color indexed="8"/>
        <rFont val="Calibri"/>
        <family val="2"/>
      </rPr>
      <t>Charles Shackford</t>
    </r>
  </si>
  <si>
    <t>time</t>
  </si>
  <si>
    <t>pitch</t>
  </si>
  <si>
    <t>length</t>
  </si>
  <si>
    <t>expr.</t>
  </si>
  <si>
    <t>part</t>
  </si>
  <si>
    <t>time axis</t>
  </si>
  <si>
    <t>OBS: Define parts 0, 1, and 2 in order to hear all voices!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</si>
</sst>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104775</xdr:rowOff>
    </xdr:from>
    <xdr:to>
      <xdr:col>4</xdr:col>
      <xdr:colOff>419100</xdr:colOff>
      <xdr:row>11</xdr:row>
      <xdr:rowOff>95250</xdr:rowOff>
    </xdr:to>
    <xdr:sp>
      <xdr:nvSpPr>
        <xdr:cNvPr id="1" name="Ellipse 1"/>
        <xdr:cNvSpPr>
          <a:spLocks noChangeAspect="1"/>
        </xdr:cNvSpPr>
      </xdr:nvSpPr>
      <xdr:spPr>
        <a:xfrm>
          <a:off x="2486025" y="1914525"/>
          <a:ext cx="371475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2:5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228600</xdr:colOff>
      <xdr:row>8</xdr:row>
      <xdr:rowOff>0</xdr:rowOff>
    </xdr:from>
    <xdr:to>
      <xdr:col>4</xdr:col>
      <xdr:colOff>304800</xdr:colOff>
      <xdr:row>9</xdr:row>
      <xdr:rowOff>104775</xdr:rowOff>
    </xdr:to>
    <xdr:sp>
      <xdr:nvSpPr>
        <xdr:cNvPr id="2" name="Lige pilforbindelse 2"/>
        <xdr:cNvSpPr>
          <a:spLocks/>
        </xdr:cNvSpPr>
      </xdr:nvSpPr>
      <xdr:spPr>
        <a:xfrm flipH="1">
          <a:off x="2667000" y="1619250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95250</xdr:rowOff>
    </xdr:from>
    <xdr:to>
      <xdr:col>4</xdr:col>
      <xdr:colOff>304800</xdr:colOff>
      <xdr:row>13</xdr:row>
      <xdr:rowOff>0</xdr:rowOff>
    </xdr:to>
    <xdr:sp>
      <xdr:nvSpPr>
        <xdr:cNvPr id="3" name="Lige pilforbindelse 3"/>
        <xdr:cNvSpPr>
          <a:spLocks/>
        </xdr:cNvSpPr>
      </xdr:nvSpPr>
      <xdr:spPr>
        <a:xfrm>
          <a:off x="2667000" y="2286000"/>
          <a:ext cx="76200" cy="2857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104775</xdr:rowOff>
    </xdr:from>
    <xdr:to>
      <xdr:col>4</xdr:col>
      <xdr:colOff>428625</xdr:colOff>
      <xdr:row>17</xdr:row>
      <xdr:rowOff>85725</xdr:rowOff>
    </xdr:to>
    <xdr:sp>
      <xdr:nvSpPr>
        <xdr:cNvPr id="4" name="Ellipse 4"/>
        <xdr:cNvSpPr>
          <a:spLocks noChangeAspect="1"/>
        </xdr:cNvSpPr>
      </xdr:nvSpPr>
      <xdr:spPr>
        <a:xfrm>
          <a:off x="2495550" y="3057525"/>
          <a:ext cx="371475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5:12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247650</xdr:colOff>
      <xdr:row>14</xdr:row>
      <xdr:rowOff>0</xdr:rowOff>
    </xdr:from>
    <xdr:to>
      <xdr:col>4</xdr:col>
      <xdr:colOff>304800</xdr:colOff>
      <xdr:row>15</xdr:row>
      <xdr:rowOff>104775</xdr:rowOff>
    </xdr:to>
    <xdr:sp>
      <xdr:nvSpPr>
        <xdr:cNvPr id="5" name="Lige pilforbindelse 5"/>
        <xdr:cNvSpPr>
          <a:spLocks/>
        </xdr:cNvSpPr>
      </xdr:nvSpPr>
      <xdr:spPr>
        <a:xfrm flipH="1">
          <a:off x="2686050" y="2762250"/>
          <a:ext cx="5715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85725</xdr:rowOff>
    </xdr:from>
    <xdr:to>
      <xdr:col>4</xdr:col>
      <xdr:colOff>304800</xdr:colOff>
      <xdr:row>19</xdr:row>
      <xdr:rowOff>0</xdr:rowOff>
    </xdr:to>
    <xdr:sp>
      <xdr:nvSpPr>
        <xdr:cNvPr id="6" name="Lige pilforbindelse 6"/>
        <xdr:cNvSpPr>
          <a:spLocks/>
        </xdr:cNvSpPr>
      </xdr:nvSpPr>
      <xdr:spPr>
        <a:xfrm>
          <a:off x="2686050" y="3419475"/>
          <a:ext cx="5715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76200</xdr:colOff>
      <xdr:row>7</xdr:row>
      <xdr:rowOff>9525</xdr:rowOff>
    </xdr:from>
    <xdr:ext cx="457200" cy="180975"/>
    <xdr:sp>
      <xdr:nvSpPr>
        <xdr:cNvPr id="7" name="Ellipse 7"/>
        <xdr:cNvSpPr>
          <a:spLocks/>
        </xdr:cNvSpPr>
      </xdr:nvSpPr>
      <xdr:spPr>
        <a:xfrm>
          <a:off x="1905000" y="1438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5:4 </a:t>
          </a:r>
        </a:p>
      </xdr:txBody>
    </xdr:sp>
    <xdr:clientData/>
  </xdr:oneCellAnchor>
  <xdr:twoCellAnchor>
    <xdr:from>
      <xdr:col>3</xdr:col>
      <xdr:colOff>9525</xdr:colOff>
      <xdr:row>7</xdr:row>
      <xdr:rowOff>95250</xdr:rowOff>
    </xdr:from>
    <xdr:to>
      <xdr:col>3</xdr:col>
      <xdr:colOff>76200</xdr:colOff>
      <xdr:row>7</xdr:row>
      <xdr:rowOff>95250</xdr:rowOff>
    </xdr:to>
    <xdr:sp>
      <xdr:nvSpPr>
        <xdr:cNvPr id="8" name="Lige pilforbindelse 8"/>
        <xdr:cNvSpPr>
          <a:spLocks/>
        </xdr:cNvSpPr>
      </xdr:nvSpPr>
      <xdr:spPr>
        <a:xfrm flipV="1">
          <a:off x="1838325" y="1524000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9" name="Lige pilforbindelse 9"/>
        <xdr:cNvSpPr>
          <a:spLocks/>
        </xdr:cNvSpPr>
      </xdr:nvSpPr>
      <xdr:spPr>
        <a:xfrm>
          <a:off x="2362200" y="1524000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76200</xdr:colOff>
      <xdr:row>13</xdr:row>
      <xdr:rowOff>0</xdr:rowOff>
    </xdr:from>
    <xdr:ext cx="457200" cy="190500"/>
    <xdr:sp>
      <xdr:nvSpPr>
        <xdr:cNvPr id="10" name="Ellipse 10"/>
        <xdr:cNvSpPr>
          <a:spLocks/>
        </xdr:cNvSpPr>
      </xdr:nvSpPr>
      <xdr:spPr>
        <a:xfrm>
          <a:off x="1905000" y="2571750"/>
          <a:ext cx="457200" cy="19050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4:5 </a:t>
          </a:r>
        </a:p>
      </xdr:txBody>
    </xdr:sp>
    <xdr:clientData/>
  </xdr:oneCellAnchor>
  <xdr:twoCellAnchor>
    <xdr:from>
      <xdr:col>3</xdr:col>
      <xdr:colOff>9525</xdr:colOff>
      <xdr:row>13</xdr:row>
      <xdr:rowOff>95250</xdr:rowOff>
    </xdr:from>
    <xdr:to>
      <xdr:col>3</xdr:col>
      <xdr:colOff>76200</xdr:colOff>
      <xdr:row>13</xdr:row>
      <xdr:rowOff>95250</xdr:rowOff>
    </xdr:to>
    <xdr:sp>
      <xdr:nvSpPr>
        <xdr:cNvPr id="11" name="Lige pilforbindelse 11"/>
        <xdr:cNvSpPr>
          <a:spLocks/>
        </xdr:cNvSpPr>
      </xdr:nvSpPr>
      <xdr:spPr>
        <a:xfrm flipV="1">
          <a:off x="1838325" y="2667000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13</xdr:row>
      <xdr:rowOff>95250</xdr:rowOff>
    </xdr:from>
    <xdr:to>
      <xdr:col>4</xdr:col>
      <xdr:colOff>9525</xdr:colOff>
      <xdr:row>13</xdr:row>
      <xdr:rowOff>95250</xdr:rowOff>
    </xdr:to>
    <xdr:sp>
      <xdr:nvSpPr>
        <xdr:cNvPr id="12" name="Lige pilforbindelse 12"/>
        <xdr:cNvSpPr>
          <a:spLocks/>
        </xdr:cNvSpPr>
      </xdr:nvSpPr>
      <xdr:spPr>
        <a:xfrm>
          <a:off x="2362200" y="2667000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76200</xdr:colOff>
      <xdr:row>19</xdr:row>
      <xdr:rowOff>9525</xdr:rowOff>
    </xdr:from>
    <xdr:ext cx="457200" cy="190500"/>
    <xdr:sp>
      <xdr:nvSpPr>
        <xdr:cNvPr id="13" name="Ellipse 13"/>
        <xdr:cNvSpPr>
          <a:spLocks/>
        </xdr:cNvSpPr>
      </xdr:nvSpPr>
      <xdr:spPr>
        <a:xfrm>
          <a:off x="1905000" y="3724275"/>
          <a:ext cx="457200" cy="19050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5:6 </a:t>
          </a:r>
        </a:p>
      </xdr:txBody>
    </xdr:sp>
    <xdr:clientData/>
  </xdr:oneCellAnchor>
  <xdr:twoCellAnchor>
    <xdr:from>
      <xdr:col>3</xdr:col>
      <xdr:colOff>19050</xdr:colOff>
      <xdr:row>19</xdr:row>
      <xdr:rowOff>104775</xdr:rowOff>
    </xdr:from>
    <xdr:to>
      <xdr:col>3</xdr:col>
      <xdr:colOff>76200</xdr:colOff>
      <xdr:row>19</xdr:row>
      <xdr:rowOff>104775</xdr:rowOff>
    </xdr:to>
    <xdr:sp>
      <xdr:nvSpPr>
        <xdr:cNvPr id="14" name="Lige pilforbindelse 14"/>
        <xdr:cNvSpPr>
          <a:spLocks/>
        </xdr:cNvSpPr>
      </xdr:nvSpPr>
      <xdr:spPr>
        <a:xfrm flipV="1">
          <a:off x="1847850" y="3819525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15" name="Lige pilforbindelse 15"/>
        <xdr:cNvSpPr>
          <a:spLocks/>
        </xdr:cNvSpPr>
      </xdr:nvSpPr>
      <xdr:spPr>
        <a:xfrm>
          <a:off x="2362200" y="3819525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123825</xdr:rowOff>
    </xdr:from>
    <xdr:to>
      <xdr:col>2</xdr:col>
      <xdr:colOff>400050</xdr:colOff>
      <xdr:row>11</xdr:row>
      <xdr:rowOff>104775</xdr:rowOff>
    </xdr:to>
    <xdr:sp>
      <xdr:nvSpPr>
        <xdr:cNvPr id="16" name="Ellipse 16"/>
        <xdr:cNvSpPr>
          <a:spLocks noChangeAspect="1"/>
        </xdr:cNvSpPr>
      </xdr:nvSpPr>
      <xdr:spPr>
        <a:xfrm>
          <a:off x="1257300" y="193357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5:8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219075</xdr:colOff>
      <xdr:row>8</xdr:row>
      <xdr:rowOff>0</xdr:rowOff>
    </xdr:from>
    <xdr:to>
      <xdr:col>2</xdr:col>
      <xdr:colOff>304800</xdr:colOff>
      <xdr:row>9</xdr:row>
      <xdr:rowOff>123825</xdr:rowOff>
    </xdr:to>
    <xdr:sp>
      <xdr:nvSpPr>
        <xdr:cNvPr id="17" name="Lige pilforbindelse 17"/>
        <xdr:cNvSpPr>
          <a:spLocks/>
        </xdr:cNvSpPr>
      </xdr:nvSpPr>
      <xdr:spPr>
        <a:xfrm flipH="1">
          <a:off x="1438275" y="1619250"/>
          <a:ext cx="85725" cy="3143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104775</xdr:rowOff>
    </xdr:from>
    <xdr:to>
      <xdr:col>2</xdr:col>
      <xdr:colOff>304800</xdr:colOff>
      <xdr:row>13</xdr:row>
      <xdr:rowOff>0</xdr:rowOff>
    </xdr:to>
    <xdr:sp>
      <xdr:nvSpPr>
        <xdr:cNvPr id="18" name="Lige pilforbindelse 18"/>
        <xdr:cNvSpPr>
          <a:spLocks/>
        </xdr:cNvSpPr>
      </xdr:nvSpPr>
      <xdr:spPr>
        <a:xfrm>
          <a:off x="1438275" y="2295525"/>
          <a:ext cx="85725" cy="2762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104775</xdr:rowOff>
    </xdr:from>
    <xdr:to>
      <xdr:col>2</xdr:col>
      <xdr:colOff>400050</xdr:colOff>
      <xdr:row>17</xdr:row>
      <xdr:rowOff>95250</xdr:rowOff>
    </xdr:to>
    <xdr:sp>
      <xdr:nvSpPr>
        <xdr:cNvPr id="19" name="Ellipse 19"/>
        <xdr:cNvSpPr>
          <a:spLocks noChangeAspect="1"/>
        </xdr:cNvSpPr>
      </xdr:nvSpPr>
      <xdr:spPr>
        <a:xfrm>
          <a:off x="1257300" y="3057525"/>
          <a:ext cx="361950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2:5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219075</xdr:colOff>
      <xdr:row>14</xdr:row>
      <xdr:rowOff>0</xdr:rowOff>
    </xdr:from>
    <xdr:to>
      <xdr:col>2</xdr:col>
      <xdr:colOff>304800</xdr:colOff>
      <xdr:row>15</xdr:row>
      <xdr:rowOff>104775</xdr:rowOff>
    </xdr:to>
    <xdr:sp>
      <xdr:nvSpPr>
        <xdr:cNvPr id="20" name="Lige pilforbindelse 20"/>
        <xdr:cNvSpPr>
          <a:spLocks/>
        </xdr:cNvSpPr>
      </xdr:nvSpPr>
      <xdr:spPr>
        <a:xfrm flipH="1">
          <a:off x="1438275" y="2762250"/>
          <a:ext cx="85725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95250</xdr:rowOff>
    </xdr:from>
    <xdr:to>
      <xdr:col>2</xdr:col>
      <xdr:colOff>304800</xdr:colOff>
      <xdr:row>19</xdr:row>
      <xdr:rowOff>0</xdr:rowOff>
    </xdr:to>
    <xdr:sp>
      <xdr:nvSpPr>
        <xdr:cNvPr id="21" name="Lige pilforbindelse 21"/>
        <xdr:cNvSpPr>
          <a:spLocks/>
        </xdr:cNvSpPr>
      </xdr:nvSpPr>
      <xdr:spPr>
        <a:xfrm>
          <a:off x="1438275" y="3429000"/>
          <a:ext cx="85725" cy="2857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66675</xdr:colOff>
      <xdr:row>7</xdr:row>
      <xdr:rowOff>0</xdr:rowOff>
    </xdr:from>
    <xdr:ext cx="457200" cy="180975"/>
    <xdr:sp>
      <xdr:nvSpPr>
        <xdr:cNvPr id="22" name="Ellipse 30"/>
        <xdr:cNvSpPr>
          <a:spLocks/>
        </xdr:cNvSpPr>
      </xdr:nvSpPr>
      <xdr:spPr>
        <a:xfrm>
          <a:off x="3114675" y="142875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16:15 </a:t>
          </a:r>
        </a:p>
      </xdr:txBody>
    </xdr:sp>
    <xdr:clientData/>
  </xdr:oneCellAnchor>
  <xdr:twoCellAnchor>
    <xdr:from>
      <xdr:col>5</xdr:col>
      <xdr:colOff>0</xdr:colOff>
      <xdr:row>7</xdr:row>
      <xdr:rowOff>95250</xdr:rowOff>
    </xdr:from>
    <xdr:to>
      <xdr:col>5</xdr:col>
      <xdr:colOff>66675</xdr:colOff>
      <xdr:row>7</xdr:row>
      <xdr:rowOff>95250</xdr:rowOff>
    </xdr:to>
    <xdr:sp>
      <xdr:nvSpPr>
        <xdr:cNvPr id="23" name="Lige pilforbindelse 31"/>
        <xdr:cNvSpPr>
          <a:spLocks/>
        </xdr:cNvSpPr>
      </xdr:nvSpPr>
      <xdr:spPr>
        <a:xfrm flipV="1">
          <a:off x="3048000" y="1524000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4" name="Lige pilforbindelse 32"/>
        <xdr:cNvSpPr>
          <a:spLocks/>
        </xdr:cNvSpPr>
      </xdr:nvSpPr>
      <xdr:spPr>
        <a:xfrm>
          <a:off x="3571875" y="1524000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104775</xdr:rowOff>
    </xdr:from>
    <xdr:to>
      <xdr:col>6</xdr:col>
      <xdr:colOff>400050</xdr:colOff>
      <xdr:row>11</xdr:row>
      <xdr:rowOff>95250</xdr:rowOff>
    </xdr:to>
    <xdr:sp>
      <xdr:nvSpPr>
        <xdr:cNvPr id="25" name="Ellipse 33"/>
        <xdr:cNvSpPr>
          <a:spLocks noChangeAspect="1"/>
        </xdr:cNvSpPr>
      </xdr:nvSpPr>
      <xdr:spPr>
        <a:xfrm>
          <a:off x="3695700" y="1914525"/>
          <a:ext cx="361950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5:8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219075</xdr:colOff>
      <xdr:row>8</xdr:row>
      <xdr:rowOff>0</xdr:rowOff>
    </xdr:from>
    <xdr:to>
      <xdr:col>6</xdr:col>
      <xdr:colOff>304800</xdr:colOff>
      <xdr:row>9</xdr:row>
      <xdr:rowOff>104775</xdr:rowOff>
    </xdr:to>
    <xdr:sp>
      <xdr:nvSpPr>
        <xdr:cNvPr id="26" name="Lige pilforbindelse 34"/>
        <xdr:cNvSpPr>
          <a:spLocks/>
        </xdr:cNvSpPr>
      </xdr:nvSpPr>
      <xdr:spPr>
        <a:xfrm flipH="1">
          <a:off x="3876675" y="1619250"/>
          <a:ext cx="85725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95250</xdr:rowOff>
    </xdr:from>
    <xdr:to>
      <xdr:col>6</xdr:col>
      <xdr:colOff>304800</xdr:colOff>
      <xdr:row>13</xdr:row>
      <xdr:rowOff>0</xdr:rowOff>
    </xdr:to>
    <xdr:sp>
      <xdr:nvSpPr>
        <xdr:cNvPr id="27" name="Lige pilforbindelse 35"/>
        <xdr:cNvSpPr>
          <a:spLocks/>
        </xdr:cNvSpPr>
      </xdr:nvSpPr>
      <xdr:spPr>
        <a:xfrm>
          <a:off x="3876675" y="2286000"/>
          <a:ext cx="85725" cy="2857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104775</xdr:rowOff>
    </xdr:from>
    <xdr:to>
      <xdr:col>6</xdr:col>
      <xdr:colOff>409575</xdr:colOff>
      <xdr:row>17</xdr:row>
      <xdr:rowOff>85725</xdr:rowOff>
    </xdr:to>
    <xdr:sp>
      <xdr:nvSpPr>
        <xdr:cNvPr id="28" name="Ellipse 36"/>
        <xdr:cNvSpPr>
          <a:spLocks noChangeAspect="1"/>
        </xdr:cNvSpPr>
      </xdr:nvSpPr>
      <xdr:spPr>
        <a:xfrm>
          <a:off x="3705225" y="305752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1:5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228600</xdr:colOff>
      <xdr:row>14</xdr:row>
      <xdr:rowOff>0</xdr:rowOff>
    </xdr:from>
    <xdr:to>
      <xdr:col>6</xdr:col>
      <xdr:colOff>304800</xdr:colOff>
      <xdr:row>15</xdr:row>
      <xdr:rowOff>104775</xdr:rowOff>
    </xdr:to>
    <xdr:sp>
      <xdr:nvSpPr>
        <xdr:cNvPr id="29" name="Lige pilforbindelse 37"/>
        <xdr:cNvSpPr>
          <a:spLocks/>
        </xdr:cNvSpPr>
      </xdr:nvSpPr>
      <xdr:spPr>
        <a:xfrm flipH="1">
          <a:off x="3886200" y="2762250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17</xdr:row>
      <xdr:rowOff>85725</xdr:rowOff>
    </xdr:from>
    <xdr:to>
      <xdr:col>6</xdr:col>
      <xdr:colOff>304800</xdr:colOff>
      <xdr:row>19</xdr:row>
      <xdr:rowOff>0</xdr:rowOff>
    </xdr:to>
    <xdr:sp>
      <xdr:nvSpPr>
        <xdr:cNvPr id="30" name="Lige pilforbindelse 38"/>
        <xdr:cNvSpPr>
          <a:spLocks/>
        </xdr:cNvSpPr>
      </xdr:nvSpPr>
      <xdr:spPr>
        <a:xfrm>
          <a:off x="3886200" y="3419475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66675</xdr:colOff>
      <xdr:row>13</xdr:row>
      <xdr:rowOff>9525</xdr:rowOff>
    </xdr:from>
    <xdr:ext cx="457200" cy="180975"/>
    <xdr:sp>
      <xdr:nvSpPr>
        <xdr:cNvPr id="31" name="Ellipse 39"/>
        <xdr:cNvSpPr>
          <a:spLocks/>
        </xdr:cNvSpPr>
      </xdr:nvSpPr>
      <xdr:spPr>
        <a:xfrm>
          <a:off x="3114675" y="2581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5:3 </a:t>
          </a:r>
        </a:p>
      </xdr:txBody>
    </xdr:sp>
    <xdr:clientData/>
  </xdr:oneCellAnchor>
  <xdr:twoCellAnchor>
    <xdr:from>
      <xdr:col>5</xdr:col>
      <xdr:colOff>0</xdr:colOff>
      <xdr:row>13</xdr:row>
      <xdr:rowOff>104775</xdr:rowOff>
    </xdr:from>
    <xdr:to>
      <xdr:col>5</xdr:col>
      <xdr:colOff>66675</xdr:colOff>
      <xdr:row>13</xdr:row>
      <xdr:rowOff>104775</xdr:rowOff>
    </xdr:to>
    <xdr:sp>
      <xdr:nvSpPr>
        <xdr:cNvPr id="32" name="Lige pilforbindelse 40"/>
        <xdr:cNvSpPr>
          <a:spLocks/>
        </xdr:cNvSpPr>
      </xdr:nvSpPr>
      <xdr:spPr>
        <a:xfrm flipV="1">
          <a:off x="3048000" y="2676525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3" name="Lige pilforbindelse 41"/>
        <xdr:cNvSpPr>
          <a:spLocks/>
        </xdr:cNvSpPr>
      </xdr:nvSpPr>
      <xdr:spPr>
        <a:xfrm>
          <a:off x="3571875" y="2676525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66675</xdr:colOff>
      <xdr:row>19</xdr:row>
      <xdr:rowOff>9525</xdr:rowOff>
    </xdr:from>
    <xdr:ext cx="457200" cy="180975"/>
    <xdr:sp>
      <xdr:nvSpPr>
        <xdr:cNvPr id="34" name="Ellipse 42"/>
        <xdr:cNvSpPr>
          <a:spLocks/>
        </xdr:cNvSpPr>
      </xdr:nvSpPr>
      <xdr:spPr>
        <a:xfrm>
          <a:off x="3114675" y="3724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4:5</a:t>
          </a:r>
        </a:p>
      </xdr:txBody>
    </xdr:sp>
    <xdr:clientData/>
  </xdr:oneCellAnchor>
  <xdr:twoCellAnchor>
    <xdr:from>
      <xdr:col>5</xdr:col>
      <xdr:colOff>9525</xdr:colOff>
      <xdr:row>19</xdr:row>
      <xdr:rowOff>95250</xdr:rowOff>
    </xdr:from>
    <xdr:to>
      <xdr:col>5</xdr:col>
      <xdr:colOff>66675</xdr:colOff>
      <xdr:row>19</xdr:row>
      <xdr:rowOff>95250</xdr:rowOff>
    </xdr:to>
    <xdr:sp>
      <xdr:nvSpPr>
        <xdr:cNvPr id="35" name="Lige pilforbindelse 43"/>
        <xdr:cNvSpPr>
          <a:spLocks/>
        </xdr:cNvSpPr>
      </xdr:nvSpPr>
      <xdr:spPr>
        <a:xfrm flipV="1">
          <a:off x="3057525" y="3810000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36" name="Lige pilforbindelse 44"/>
        <xdr:cNvSpPr>
          <a:spLocks/>
        </xdr:cNvSpPr>
      </xdr:nvSpPr>
      <xdr:spPr>
        <a:xfrm>
          <a:off x="3571875" y="3810000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57150</xdr:colOff>
      <xdr:row>7</xdr:row>
      <xdr:rowOff>9525</xdr:rowOff>
    </xdr:from>
    <xdr:ext cx="457200" cy="180975"/>
    <xdr:sp>
      <xdr:nvSpPr>
        <xdr:cNvPr id="37" name="Ellipse 57"/>
        <xdr:cNvSpPr>
          <a:spLocks/>
        </xdr:cNvSpPr>
      </xdr:nvSpPr>
      <xdr:spPr>
        <a:xfrm>
          <a:off x="4324350" y="1438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1:1 </a:t>
          </a:r>
        </a:p>
      </xdr:txBody>
    </xdr:sp>
    <xdr:clientData/>
  </xdr:oneCellAnchor>
  <xdr:twoCellAnchor>
    <xdr:from>
      <xdr:col>6</xdr:col>
      <xdr:colOff>609600</xdr:colOff>
      <xdr:row>7</xdr:row>
      <xdr:rowOff>104775</xdr:rowOff>
    </xdr:from>
    <xdr:to>
      <xdr:col>7</xdr:col>
      <xdr:colOff>57150</xdr:colOff>
      <xdr:row>7</xdr:row>
      <xdr:rowOff>104775</xdr:rowOff>
    </xdr:to>
    <xdr:sp>
      <xdr:nvSpPr>
        <xdr:cNvPr id="38" name="Lige pilforbindelse 58"/>
        <xdr:cNvSpPr>
          <a:spLocks/>
        </xdr:cNvSpPr>
      </xdr:nvSpPr>
      <xdr:spPr>
        <a:xfrm flipV="1">
          <a:off x="4267200" y="1533525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7</xdr:row>
      <xdr:rowOff>104775</xdr:rowOff>
    </xdr:from>
    <xdr:to>
      <xdr:col>7</xdr:col>
      <xdr:colOff>609600</xdr:colOff>
      <xdr:row>7</xdr:row>
      <xdr:rowOff>104775</xdr:rowOff>
    </xdr:to>
    <xdr:sp>
      <xdr:nvSpPr>
        <xdr:cNvPr id="39" name="Lige pilforbindelse 59"/>
        <xdr:cNvSpPr>
          <a:spLocks/>
        </xdr:cNvSpPr>
      </xdr:nvSpPr>
      <xdr:spPr>
        <a:xfrm>
          <a:off x="4781550" y="1533525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9</xdr:row>
      <xdr:rowOff>104775</xdr:rowOff>
    </xdr:from>
    <xdr:to>
      <xdr:col>8</xdr:col>
      <xdr:colOff>409575</xdr:colOff>
      <xdr:row>11</xdr:row>
      <xdr:rowOff>95250</xdr:rowOff>
    </xdr:to>
    <xdr:sp>
      <xdr:nvSpPr>
        <xdr:cNvPr id="40" name="Ellipse 60"/>
        <xdr:cNvSpPr>
          <a:spLocks noChangeAspect="1"/>
        </xdr:cNvSpPr>
      </xdr:nvSpPr>
      <xdr:spPr>
        <a:xfrm>
          <a:off x="4924425" y="1914525"/>
          <a:ext cx="361950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5:8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228600</xdr:colOff>
      <xdr:row>8</xdr:row>
      <xdr:rowOff>0</xdr:rowOff>
    </xdr:from>
    <xdr:to>
      <xdr:col>8</xdr:col>
      <xdr:colOff>304800</xdr:colOff>
      <xdr:row>9</xdr:row>
      <xdr:rowOff>104775</xdr:rowOff>
    </xdr:to>
    <xdr:sp>
      <xdr:nvSpPr>
        <xdr:cNvPr id="41" name="Lige pilforbindelse 61"/>
        <xdr:cNvSpPr>
          <a:spLocks/>
        </xdr:cNvSpPr>
      </xdr:nvSpPr>
      <xdr:spPr>
        <a:xfrm flipH="1">
          <a:off x="5105400" y="1619250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95250</xdr:rowOff>
    </xdr:from>
    <xdr:to>
      <xdr:col>8</xdr:col>
      <xdr:colOff>304800</xdr:colOff>
      <xdr:row>13</xdr:row>
      <xdr:rowOff>0</xdr:rowOff>
    </xdr:to>
    <xdr:sp>
      <xdr:nvSpPr>
        <xdr:cNvPr id="42" name="Lige pilforbindelse 62"/>
        <xdr:cNvSpPr>
          <a:spLocks/>
        </xdr:cNvSpPr>
      </xdr:nvSpPr>
      <xdr:spPr>
        <a:xfrm>
          <a:off x="5105400" y="2286000"/>
          <a:ext cx="76200" cy="2857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104775</xdr:rowOff>
    </xdr:from>
    <xdr:to>
      <xdr:col>8</xdr:col>
      <xdr:colOff>409575</xdr:colOff>
      <xdr:row>17</xdr:row>
      <xdr:rowOff>85725</xdr:rowOff>
    </xdr:to>
    <xdr:sp>
      <xdr:nvSpPr>
        <xdr:cNvPr id="43" name="Ellipse 63"/>
        <xdr:cNvSpPr>
          <a:spLocks noChangeAspect="1"/>
        </xdr:cNvSpPr>
      </xdr:nvSpPr>
      <xdr:spPr>
        <a:xfrm>
          <a:off x="4924425" y="305752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1:6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228600</xdr:colOff>
      <xdr:row>14</xdr:row>
      <xdr:rowOff>0</xdr:rowOff>
    </xdr:from>
    <xdr:to>
      <xdr:col>8</xdr:col>
      <xdr:colOff>304800</xdr:colOff>
      <xdr:row>15</xdr:row>
      <xdr:rowOff>104775</xdr:rowOff>
    </xdr:to>
    <xdr:sp>
      <xdr:nvSpPr>
        <xdr:cNvPr id="44" name="Lige pilforbindelse 64"/>
        <xdr:cNvSpPr>
          <a:spLocks/>
        </xdr:cNvSpPr>
      </xdr:nvSpPr>
      <xdr:spPr>
        <a:xfrm flipH="1">
          <a:off x="5105400" y="2762250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17</xdr:row>
      <xdr:rowOff>85725</xdr:rowOff>
    </xdr:from>
    <xdr:to>
      <xdr:col>8</xdr:col>
      <xdr:colOff>304800</xdr:colOff>
      <xdr:row>19</xdr:row>
      <xdr:rowOff>0</xdr:rowOff>
    </xdr:to>
    <xdr:sp>
      <xdr:nvSpPr>
        <xdr:cNvPr id="45" name="Lige pilforbindelse 65"/>
        <xdr:cNvSpPr>
          <a:spLocks/>
        </xdr:cNvSpPr>
      </xdr:nvSpPr>
      <xdr:spPr>
        <a:xfrm>
          <a:off x="5105400" y="3419475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66675</xdr:colOff>
      <xdr:row>13</xdr:row>
      <xdr:rowOff>19050</xdr:rowOff>
    </xdr:from>
    <xdr:ext cx="457200" cy="180975"/>
    <xdr:sp>
      <xdr:nvSpPr>
        <xdr:cNvPr id="46" name="Ellipse 66"/>
        <xdr:cNvSpPr>
          <a:spLocks/>
        </xdr:cNvSpPr>
      </xdr:nvSpPr>
      <xdr:spPr>
        <a:xfrm>
          <a:off x="4333875" y="2590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1:1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6</xdr:col>
      <xdr:colOff>609600</xdr:colOff>
      <xdr:row>13</xdr:row>
      <xdr:rowOff>114300</xdr:rowOff>
    </xdr:from>
    <xdr:to>
      <xdr:col>7</xdr:col>
      <xdr:colOff>66675</xdr:colOff>
      <xdr:row>13</xdr:row>
      <xdr:rowOff>114300</xdr:rowOff>
    </xdr:to>
    <xdr:sp>
      <xdr:nvSpPr>
        <xdr:cNvPr id="47" name="Lige pilforbindelse 67"/>
        <xdr:cNvSpPr>
          <a:spLocks/>
        </xdr:cNvSpPr>
      </xdr:nvSpPr>
      <xdr:spPr>
        <a:xfrm flipV="1">
          <a:off x="4267200" y="2686050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13</xdr:row>
      <xdr:rowOff>114300</xdr:rowOff>
    </xdr:from>
    <xdr:to>
      <xdr:col>7</xdr:col>
      <xdr:colOff>609600</xdr:colOff>
      <xdr:row>13</xdr:row>
      <xdr:rowOff>114300</xdr:rowOff>
    </xdr:to>
    <xdr:sp>
      <xdr:nvSpPr>
        <xdr:cNvPr id="48" name="Lige pilforbindelse 68"/>
        <xdr:cNvSpPr>
          <a:spLocks/>
        </xdr:cNvSpPr>
      </xdr:nvSpPr>
      <xdr:spPr>
        <a:xfrm>
          <a:off x="4791075" y="2686050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66675</xdr:colOff>
      <xdr:row>19</xdr:row>
      <xdr:rowOff>19050</xdr:rowOff>
    </xdr:from>
    <xdr:ext cx="457200" cy="180975"/>
    <xdr:sp>
      <xdr:nvSpPr>
        <xdr:cNvPr id="49" name="Ellipse 69"/>
        <xdr:cNvSpPr>
          <a:spLocks/>
        </xdr:cNvSpPr>
      </xdr:nvSpPr>
      <xdr:spPr>
        <a:xfrm>
          <a:off x="4333875" y="3733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5:6</a:t>
          </a:r>
        </a:p>
      </xdr:txBody>
    </xdr:sp>
    <xdr:clientData/>
  </xdr:oneCellAnchor>
  <xdr:twoCellAnchor>
    <xdr:from>
      <xdr:col>7</xdr:col>
      <xdr:colOff>0</xdr:colOff>
      <xdr:row>19</xdr:row>
      <xdr:rowOff>104775</xdr:rowOff>
    </xdr:from>
    <xdr:to>
      <xdr:col>7</xdr:col>
      <xdr:colOff>66675</xdr:colOff>
      <xdr:row>19</xdr:row>
      <xdr:rowOff>104775</xdr:rowOff>
    </xdr:to>
    <xdr:sp>
      <xdr:nvSpPr>
        <xdr:cNvPr id="50" name="Lige pilforbindelse 70"/>
        <xdr:cNvSpPr>
          <a:spLocks/>
        </xdr:cNvSpPr>
      </xdr:nvSpPr>
      <xdr:spPr>
        <a:xfrm flipV="1">
          <a:off x="4267200" y="3819525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51" name="Lige pilforbindelse 71"/>
        <xdr:cNvSpPr>
          <a:spLocks/>
        </xdr:cNvSpPr>
      </xdr:nvSpPr>
      <xdr:spPr>
        <a:xfrm>
          <a:off x="4791075" y="3819525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66675</xdr:colOff>
      <xdr:row>7</xdr:row>
      <xdr:rowOff>9525</xdr:rowOff>
    </xdr:from>
    <xdr:ext cx="457200" cy="180975"/>
    <xdr:sp>
      <xdr:nvSpPr>
        <xdr:cNvPr id="52" name="Ellipse 78"/>
        <xdr:cNvSpPr>
          <a:spLocks/>
        </xdr:cNvSpPr>
      </xdr:nvSpPr>
      <xdr:spPr>
        <a:xfrm>
          <a:off x="5553075" y="1438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5:6 </a:t>
          </a:r>
        </a:p>
      </xdr:txBody>
    </xdr:sp>
    <xdr:clientData/>
  </xdr:oneCellAnchor>
  <xdr:twoCellAnchor>
    <xdr:from>
      <xdr:col>9</xdr:col>
      <xdr:colOff>0</xdr:colOff>
      <xdr:row>7</xdr:row>
      <xdr:rowOff>104775</xdr:rowOff>
    </xdr:from>
    <xdr:to>
      <xdr:col>9</xdr:col>
      <xdr:colOff>66675</xdr:colOff>
      <xdr:row>7</xdr:row>
      <xdr:rowOff>104775</xdr:rowOff>
    </xdr:to>
    <xdr:sp>
      <xdr:nvSpPr>
        <xdr:cNvPr id="53" name="Lige pilforbindelse 79"/>
        <xdr:cNvSpPr>
          <a:spLocks/>
        </xdr:cNvSpPr>
      </xdr:nvSpPr>
      <xdr:spPr>
        <a:xfrm flipV="1">
          <a:off x="5486400" y="1533525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54" name="Lige pilforbindelse 80"/>
        <xdr:cNvSpPr>
          <a:spLocks/>
        </xdr:cNvSpPr>
      </xdr:nvSpPr>
      <xdr:spPr>
        <a:xfrm>
          <a:off x="6010275" y="1533525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114300</xdr:rowOff>
    </xdr:from>
    <xdr:to>
      <xdr:col>10</xdr:col>
      <xdr:colOff>409575</xdr:colOff>
      <xdr:row>11</xdr:row>
      <xdr:rowOff>104775</xdr:rowOff>
    </xdr:to>
    <xdr:sp>
      <xdr:nvSpPr>
        <xdr:cNvPr id="55" name="Ellipse 81"/>
        <xdr:cNvSpPr>
          <a:spLocks noChangeAspect="1"/>
        </xdr:cNvSpPr>
      </xdr:nvSpPr>
      <xdr:spPr>
        <a:xfrm>
          <a:off x="6143625" y="1924050"/>
          <a:ext cx="361950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5:6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10</xdr:col>
      <xdr:colOff>228600</xdr:colOff>
      <xdr:row>8</xdr:row>
      <xdr:rowOff>0</xdr:rowOff>
    </xdr:from>
    <xdr:to>
      <xdr:col>10</xdr:col>
      <xdr:colOff>304800</xdr:colOff>
      <xdr:row>9</xdr:row>
      <xdr:rowOff>114300</xdr:rowOff>
    </xdr:to>
    <xdr:sp>
      <xdr:nvSpPr>
        <xdr:cNvPr id="56" name="Lige pilforbindelse 82"/>
        <xdr:cNvSpPr>
          <a:spLocks/>
        </xdr:cNvSpPr>
      </xdr:nvSpPr>
      <xdr:spPr>
        <a:xfrm flipH="1">
          <a:off x="6324600" y="1619250"/>
          <a:ext cx="76200" cy="3048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11</xdr:row>
      <xdr:rowOff>104775</xdr:rowOff>
    </xdr:from>
    <xdr:to>
      <xdr:col>10</xdr:col>
      <xdr:colOff>304800</xdr:colOff>
      <xdr:row>13</xdr:row>
      <xdr:rowOff>0</xdr:rowOff>
    </xdr:to>
    <xdr:sp>
      <xdr:nvSpPr>
        <xdr:cNvPr id="57" name="Lige pilforbindelse 83"/>
        <xdr:cNvSpPr>
          <a:spLocks/>
        </xdr:cNvSpPr>
      </xdr:nvSpPr>
      <xdr:spPr>
        <a:xfrm>
          <a:off x="6324600" y="2295525"/>
          <a:ext cx="76200" cy="2762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123825</xdr:rowOff>
    </xdr:from>
    <xdr:to>
      <xdr:col>10</xdr:col>
      <xdr:colOff>409575</xdr:colOff>
      <xdr:row>17</xdr:row>
      <xdr:rowOff>104775</xdr:rowOff>
    </xdr:to>
    <xdr:sp>
      <xdr:nvSpPr>
        <xdr:cNvPr id="58" name="Ellipse 84"/>
        <xdr:cNvSpPr>
          <a:spLocks noChangeAspect="1"/>
        </xdr:cNvSpPr>
      </xdr:nvSpPr>
      <xdr:spPr>
        <a:xfrm>
          <a:off x="6143625" y="307657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1:5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10</xdr:col>
      <xdr:colOff>228600</xdr:colOff>
      <xdr:row>14</xdr:row>
      <xdr:rowOff>0</xdr:rowOff>
    </xdr:from>
    <xdr:to>
      <xdr:col>10</xdr:col>
      <xdr:colOff>304800</xdr:colOff>
      <xdr:row>15</xdr:row>
      <xdr:rowOff>123825</xdr:rowOff>
    </xdr:to>
    <xdr:sp>
      <xdr:nvSpPr>
        <xdr:cNvPr id="59" name="Lige pilforbindelse 85"/>
        <xdr:cNvSpPr>
          <a:spLocks/>
        </xdr:cNvSpPr>
      </xdr:nvSpPr>
      <xdr:spPr>
        <a:xfrm flipH="1">
          <a:off x="6324600" y="2762250"/>
          <a:ext cx="76200" cy="3143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17</xdr:row>
      <xdr:rowOff>104775</xdr:rowOff>
    </xdr:from>
    <xdr:to>
      <xdr:col>10</xdr:col>
      <xdr:colOff>304800</xdr:colOff>
      <xdr:row>19</xdr:row>
      <xdr:rowOff>0</xdr:rowOff>
    </xdr:to>
    <xdr:sp>
      <xdr:nvSpPr>
        <xdr:cNvPr id="60" name="Lige pilforbindelse 86"/>
        <xdr:cNvSpPr>
          <a:spLocks/>
        </xdr:cNvSpPr>
      </xdr:nvSpPr>
      <xdr:spPr>
        <a:xfrm>
          <a:off x="6324600" y="3438525"/>
          <a:ext cx="76200" cy="2762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66675</xdr:colOff>
      <xdr:row>13</xdr:row>
      <xdr:rowOff>19050</xdr:rowOff>
    </xdr:from>
    <xdr:ext cx="457200" cy="180975"/>
    <xdr:sp>
      <xdr:nvSpPr>
        <xdr:cNvPr id="61" name="Ellipse 87"/>
        <xdr:cNvSpPr>
          <a:spLocks/>
        </xdr:cNvSpPr>
      </xdr:nvSpPr>
      <xdr:spPr>
        <a:xfrm>
          <a:off x="5553075" y="2590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10:9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9</xdr:col>
      <xdr:colOff>9525</xdr:colOff>
      <xdr:row>13</xdr:row>
      <xdr:rowOff>114300</xdr:rowOff>
    </xdr:from>
    <xdr:to>
      <xdr:col>9</xdr:col>
      <xdr:colOff>66675</xdr:colOff>
      <xdr:row>13</xdr:row>
      <xdr:rowOff>114300</xdr:rowOff>
    </xdr:to>
    <xdr:sp>
      <xdr:nvSpPr>
        <xdr:cNvPr id="62" name="Lige pilforbindelse 88"/>
        <xdr:cNvSpPr>
          <a:spLocks/>
        </xdr:cNvSpPr>
      </xdr:nvSpPr>
      <xdr:spPr>
        <a:xfrm flipV="1">
          <a:off x="5495925" y="2686050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63" name="Lige pilforbindelse 89"/>
        <xdr:cNvSpPr>
          <a:spLocks/>
        </xdr:cNvSpPr>
      </xdr:nvSpPr>
      <xdr:spPr>
        <a:xfrm>
          <a:off x="6010275" y="2686050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66675</xdr:colOff>
      <xdr:row>19</xdr:row>
      <xdr:rowOff>19050</xdr:rowOff>
    </xdr:from>
    <xdr:ext cx="457200" cy="180975"/>
    <xdr:sp>
      <xdr:nvSpPr>
        <xdr:cNvPr id="64" name="Ellipse 90"/>
        <xdr:cNvSpPr>
          <a:spLocks/>
        </xdr:cNvSpPr>
      </xdr:nvSpPr>
      <xdr:spPr>
        <a:xfrm>
          <a:off x="5553075" y="3733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4:3</a:t>
          </a:r>
        </a:p>
      </xdr:txBody>
    </xdr:sp>
    <xdr:clientData/>
  </xdr:oneCellAnchor>
  <xdr:twoCellAnchor>
    <xdr:from>
      <xdr:col>9</xdr:col>
      <xdr:colOff>9525</xdr:colOff>
      <xdr:row>19</xdr:row>
      <xdr:rowOff>104775</xdr:rowOff>
    </xdr:from>
    <xdr:to>
      <xdr:col>9</xdr:col>
      <xdr:colOff>66675</xdr:colOff>
      <xdr:row>19</xdr:row>
      <xdr:rowOff>104775</xdr:rowOff>
    </xdr:to>
    <xdr:sp>
      <xdr:nvSpPr>
        <xdr:cNvPr id="65" name="Lige pilforbindelse 91"/>
        <xdr:cNvSpPr>
          <a:spLocks/>
        </xdr:cNvSpPr>
      </xdr:nvSpPr>
      <xdr:spPr>
        <a:xfrm flipV="1">
          <a:off x="5495925" y="3819525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66" name="Lige pilforbindelse 92"/>
        <xdr:cNvSpPr>
          <a:spLocks/>
        </xdr:cNvSpPr>
      </xdr:nvSpPr>
      <xdr:spPr>
        <a:xfrm>
          <a:off x="6010275" y="3819525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66675</xdr:colOff>
      <xdr:row>7</xdr:row>
      <xdr:rowOff>9525</xdr:rowOff>
    </xdr:from>
    <xdr:ext cx="457200" cy="180975"/>
    <xdr:sp>
      <xdr:nvSpPr>
        <xdr:cNvPr id="67" name="Ellipse 93"/>
        <xdr:cNvSpPr>
          <a:spLocks/>
        </xdr:cNvSpPr>
      </xdr:nvSpPr>
      <xdr:spPr>
        <a:xfrm>
          <a:off x="6772275" y="1438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10:9 </a:t>
          </a:r>
        </a:p>
      </xdr:txBody>
    </xdr:sp>
    <xdr:clientData/>
  </xdr:oneCellAnchor>
  <xdr:twoCellAnchor>
    <xdr:from>
      <xdr:col>11</xdr:col>
      <xdr:colOff>0</xdr:colOff>
      <xdr:row>7</xdr:row>
      <xdr:rowOff>104775</xdr:rowOff>
    </xdr:from>
    <xdr:to>
      <xdr:col>11</xdr:col>
      <xdr:colOff>66675</xdr:colOff>
      <xdr:row>7</xdr:row>
      <xdr:rowOff>104775</xdr:rowOff>
    </xdr:to>
    <xdr:sp>
      <xdr:nvSpPr>
        <xdr:cNvPr id="68" name="Lige pilforbindelse 94"/>
        <xdr:cNvSpPr>
          <a:spLocks/>
        </xdr:cNvSpPr>
      </xdr:nvSpPr>
      <xdr:spPr>
        <a:xfrm flipV="1">
          <a:off x="6705600" y="1533525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523875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69" name="Lige pilforbindelse 95"/>
        <xdr:cNvSpPr>
          <a:spLocks/>
        </xdr:cNvSpPr>
      </xdr:nvSpPr>
      <xdr:spPr>
        <a:xfrm>
          <a:off x="7229475" y="1533525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114300</xdr:rowOff>
    </xdr:from>
    <xdr:to>
      <xdr:col>12</xdr:col>
      <xdr:colOff>409575</xdr:colOff>
      <xdr:row>11</xdr:row>
      <xdr:rowOff>104775</xdr:rowOff>
    </xdr:to>
    <xdr:sp>
      <xdr:nvSpPr>
        <xdr:cNvPr id="70" name="Ellipse 96"/>
        <xdr:cNvSpPr>
          <a:spLocks noChangeAspect="1"/>
        </xdr:cNvSpPr>
      </xdr:nvSpPr>
      <xdr:spPr>
        <a:xfrm>
          <a:off x="7362825" y="1924050"/>
          <a:ext cx="361950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3:4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228600</xdr:colOff>
      <xdr:row>8</xdr:row>
      <xdr:rowOff>0</xdr:rowOff>
    </xdr:from>
    <xdr:to>
      <xdr:col>12</xdr:col>
      <xdr:colOff>304800</xdr:colOff>
      <xdr:row>9</xdr:row>
      <xdr:rowOff>114300</xdr:rowOff>
    </xdr:to>
    <xdr:sp>
      <xdr:nvSpPr>
        <xdr:cNvPr id="71" name="Lige pilforbindelse 97"/>
        <xdr:cNvSpPr>
          <a:spLocks/>
        </xdr:cNvSpPr>
      </xdr:nvSpPr>
      <xdr:spPr>
        <a:xfrm flipH="1">
          <a:off x="7543800" y="1619250"/>
          <a:ext cx="76200" cy="3048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11</xdr:row>
      <xdr:rowOff>104775</xdr:rowOff>
    </xdr:from>
    <xdr:to>
      <xdr:col>12</xdr:col>
      <xdr:colOff>304800</xdr:colOff>
      <xdr:row>13</xdr:row>
      <xdr:rowOff>0</xdr:rowOff>
    </xdr:to>
    <xdr:sp>
      <xdr:nvSpPr>
        <xdr:cNvPr id="72" name="Lige pilforbindelse 98"/>
        <xdr:cNvSpPr>
          <a:spLocks/>
        </xdr:cNvSpPr>
      </xdr:nvSpPr>
      <xdr:spPr>
        <a:xfrm>
          <a:off x="7543800" y="2295525"/>
          <a:ext cx="76200" cy="2762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15</xdr:row>
      <xdr:rowOff>104775</xdr:rowOff>
    </xdr:from>
    <xdr:to>
      <xdr:col>12</xdr:col>
      <xdr:colOff>409575</xdr:colOff>
      <xdr:row>17</xdr:row>
      <xdr:rowOff>85725</xdr:rowOff>
    </xdr:to>
    <xdr:sp>
      <xdr:nvSpPr>
        <xdr:cNvPr id="73" name="Ellipse 99"/>
        <xdr:cNvSpPr>
          <a:spLocks noChangeAspect="1"/>
        </xdr:cNvSpPr>
      </xdr:nvSpPr>
      <xdr:spPr>
        <a:xfrm>
          <a:off x="7362825" y="305752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1:6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228600</xdr:colOff>
      <xdr:row>14</xdr:row>
      <xdr:rowOff>0</xdr:rowOff>
    </xdr:from>
    <xdr:to>
      <xdr:col>12</xdr:col>
      <xdr:colOff>304800</xdr:colOff>
      <xdr:row>15</xdr:row>
      <xdr:rowOff>104775</xdr:rowOff>
    </xdr:to>
    <xdr:sp>
      <xdr:nvSpPr>
        <xdr:cNvPr id="74" name="Lige pilforbindelse 100"/>
        <xdr:cNvSpPr>
          <a:spLocks/>
        </xdr:cNvSpPr>
      </xdr:nvSpPr>
      <xdr:spPr>
        <a:xfrm flipH="1">
          <a:off x="7543800" y="2762250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17</xdr:row>
      <xdr:rowOff>85725</xdr:rowOff>
    </xdr:from>
    <xdr:to>
      <xdr:col>12</xdr:col>
      <xdr:colOff>304800</xdr:colOff>
      <xdr:row>19</xdr:row>
      <xdr:rowOff>0</xdr:rowOff>
    </xdr:to>
    <xdr:sp>
      <xdr:nvSpPr>
        <xdr:cNvPr id="75" name="Lige pilforbindelse 101"/>
        <xdr:cNvSpPr>
          <a:spLocks/>
        </xdr:cNvSpPr>
      </xdr:nvSpPr>
      <xdr:spPr>
        <a:xfrm>
          <a:off x="7543800" y="3419475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66675</xdr:colOff>
      <xdr:row>13</xdr:row>
      <xdr:rowOff>19050</xdr:rowOff>
    </xdr:from>
    <xdr:ext cx="457200" cy="180975"/>
    <xdr:sp>
      <xdr:nvSpPr>
        <xdr:cNvPr id="76" name="Ellipse 102"/>
        <xdr:cNvSpPr>
          <a:spLocks/>
        </xdr:cNvSpPr>
      </xdr:nvSpPr>
      <xdr:spPr>
        <a:xfrm>
          <a:off x="6772275" y="2590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1:1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11</xdr:col>
      <xdr:colOff>9525</xdr:colOff>
      <xdr:row>13</xdr:row>
      <xdr:rowOff>114300</xdr:rowOff>
    </xdr:from>
    <xdr:to>
      <xdr:col>11</xdr:col>
      <xdr:colOff>66675</xdr:colOff>
      <xdr:row>13</xdr:row>
      <xdr:rowOff>114300</xdr:rowOff>
    </xdr:to>
    <xdr:sp>
      <xdr:nvSpPr>
        <xdr:cNvPr id="77" name="Lige pilforbindelse 103"/>
        <xdr:cNvSpPr>
          <a:spLocks/>
        </xdr:cNvSpPr>
      </xdr:nvSpPr>
      <xdr:spPr>
        <a:xfrm flipV="1">
          <a:off x="6715125" y="2686050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523875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78" name="Lige pilforbindelse 104"/>
        <xdr:cNvSpPr>
          <a:spLocks/>
        </xdr:cNvSpPr>
      </xdr:nvSpPr>
      <xdr:spPr>
        <a:xfrm>
          <a:off x="7229475" y="2686050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66675</xdr:colOff>
      <xdr:row>19</xdr:row>
      <xdr:rowOff>19050</xdr:rowOff>
    </xdr:from>
    <xdr:ext cx="457200" cy="180975"/>
    <xdr:sp>
      <xdr:nvSpPr>
        <xdr:cNvPr id="79" name="Ellipse 105"/>
        <xdr:cNvSpPr>
          <a:spLocks/>
        </xdr:cNvSpPr>
      </xdr:nvSpPr>
      <xdr:spPr>
        <a:xfrm>
          <a:off x="6772275" y="3733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5:6</a:t>
          </a:r>
        </a:p>
      </xdr:txBody>
    </xdr:sp>
    <xdr:clientData/>
  </xdr:oneCellAnchor>
  <xdr:twoCellAnchor>
    <xdr:from>
      <xdr:col>11</xdr:col>
      <xdr:colOff>9525</xdr:colOff>
      <xdr:row>19</xdr:row>
      <xdr:rowOff>104775</xdr:rowOff>
    </xdr:from>
    <xdr:to>
      <xdr:col>11</xdr:col>
      <xdr:colOff>66675</xdr:colOff>
      <xdr:row>19</xdr:row>
      <xdr:rowOff>104775</xdr:rowOff>
    </xdr:to>
    <xdr:sp>
      <xdr:nvSpPr>
        <xdr:cNvPr id="80" name="Lige pilforbindelse 106"/>
        <xdr:cNvSpPr>
          <a:spLocks/>
        </xdr:cNvSpPr>
      </xdr:nvSpPr>
      <xdr:spPr>
        <a:xfrm flipV="1">
          <a:off x="6715125" y="3819525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523875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81" name="Lige pilforbindelse 107"/>
        <xdr:cNvSpPr>
          <a:spLocks/>
        </xdr:cNvSpPr>
      </xdr:nvSpPr>
      <xdr:spPr>
        <a:xfrm>
          <a:off x="7229475" y="3819525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523875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2" name="Lige pilforbindelse 117"/>
        <xdr:cNvSpPr>
          <a:spLocks/>
        </xdr:cNvSpPr>
      </xdr:nvSpPr>
      <xdr:spPr>
        <a:xfrm>
          <a:off x="7229475" y="1533525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523875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83" name="Lige pilforbindelse 119"/>
        <xdr:cNvSpPr>
          <a:spLocks/>
        </xdr:cNvSpPr>
      </xdr:nvSpPr>
      <xdr:spPr>
        <a:xfrm>
          <a:off x="7229475" y="2686050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523875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84" name="Lige pilforbindelse 120"/>
        <xdr:cNvSpPr>
          <a:spLocks/>
        </xdr:cNvSpPr>
      </xdr:nvSpPr>
      <xdr:spPr>
        <a:xfrm>
          <a:off x="7229475" y="3819525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76200</xdr:colOff>
      <xdr:row>7</xdr:row>
      <xdr:rowOff>9525</xdr:rowOff>
    </xdr:from>
    <xdr:ext cx="457200" cy="180975"/>
    <xdr:sp>
      <xdr:nvSpPr>
        <xdr:cNvPr id="85" name="Ellipse 121"/>
        <xdr:cNvSpPr>
          <a:spLocks/>
        </xdr:cNvSpPr>
      </xdr:nvSpPr>
      <xdr:spPr>
        <a:xfrm>
          <a:off x="8610600" y="1438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4:5 </a:t>
          </a:r>
        </a:p>
      </xdr:txBody>
    </xdr:sp>
    <xdr:clientData/>
  </xdr:oneCellAnchor>
  <xdr:twoCellAnchor>
    <xdr:from>
      <xdr:col>13</xdr:col>
      <xdr:colOff>28575</xdr:colOff>
      <xdr:row>7</xdr:row>
      <xdr:rowOff>104775</xdr:rowOff>
    </xdr:from>
    <xdr:to>
      <xdr:col>14</xdr:col>
      <xdr:colOff>76200</xdr:colOff>
      <xdr:row>7</xdr:row>
      <xdr:rowOff>104775</xdr:rowOff>
    </xdr:to>
    <xdr:sp>
      <xdr:nvSpPr>
        <xdr:cNvPr id="86" name="Lige pilforbindelse 122"/>
        <xdr:cNvSpPr>
          <a:spLocks/>
        </xdr:cNvSpPr>
      </xdr:nvSpPr>
      <xdr:spPr>
        <a:xfrm flipV="1">
          <a:off x="7953375" y="1533525"/>
          <a:ext cx="6572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533400</xdr:colOff>
      <xdr:row>7</xdr:row>
      <xdr:rowOff>104775</xdr:rowOff>
    </xdr:from>
    <xdr:to>
      <xdr:col>16</xdr:col>
      <xdr:colOff>9525</xdr:colOff>
      <xdr:row>7</xdr:row>
      <xdr:rowOff>104775</xdr:rowOff>
    </xdr:to>
    <xdr:sp>
      <xdr:nvSpPr>
        <xdr:cNvPr id="87" name="Lige pilforbindelse 123"/>
        <xdr:cNvSpPr>
          <a:spLocks/>
        </xdr:cNvSpPr>
      </xdr:nvSpPr>
      <xdr:spPr>
        <a:xfrm>
          <a:off x="9067800" y="1533525"/>
          <a:ext cx="695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276225</xdr:colOff>
      <xdr:row>9</xdr:row>
      <xdr:rowOff>123825</xdr:rowOff>
    </xdr:from>
    <xdr:to>
      <xdr:col>14</xdr:col>
      <xdr:colOff>28575</xdr:colOff>
      <xdr:row>11</xdr:row>
      <xdr:rowOff>114300</xdr:rowOff>
    </xdr:to>
    <xdr:sp>
      <xdr:nvSpPr>
        <xdr:cNvPr id="88" name="Ellipse 124"/>
        <xdr:cNvSpPr>
          <a:spLocks noChangeAspect="1"/>
        </xdr:cNvSpPr>
      </xdr:nvSpPr>
      <xdr:spPr>
        <a:xfrm>
          <a:off x="8201025" y="1933575"/>
          <a:ext cx="361950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3:5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13</xdr:col>
      <xdr:colOff>38100</xdr:colOff>
      <xdr:row>8</xdr:row>
      <xdr:rowOff>9525</xdr:rowOff>
    </xdr:from>
    <xdr:to>
      <xdr:col>13</xdr:col>
      <xdr:colOff>333375</xdr:colOff>
      <xdr:row>9</xdr:row>
      <xdr:rowOff>180975</xdr:rowOff>
    </xdr:to>
    <xdr:sp>
      <xdr:nvSpPr>
        <xdr:cNvPr id="89" name="Lige pilforbindelse 125"/>
        <xdr:cNvSpPr>
          <a:spLocks/>
        </xdr:cNvSpPr>
      </xdr:nvSpPr>
      <xdr:spPr>
        <a:xfrm>
          <a:off x="7962900" y="1628775"/>
          <a:ext cx="295275" cy="3619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590550</xdr:colOff>
      <xdr:row>11</xdr:row>
      <xdr:rowOff>57150</xdr:rowOff>
    </xdr:from>
    <xdr:to>
      <xdr:col>14</xdr:col>
      <xdr:colOff>304800</xdr:colOff>
      <xdr:row>13</xdr:row>
      <xdr:rowOff>0</xdr:rowOff>
    </xdr:to>
    <xdr:sp>
      <xdr:nvSpPr>
        <xdr:cNvPr id="90" name="Lige pilforbindelse 126"/>
        <xdr:cNvSpPr>
          <a:spLocks/>
        </xdr:cNvSpPr>
      </xdr:nvSpPr>
      <xdr:spPr>
        <a:xfrm>
          <a:off x="8515350" y="2247900"/>
          <a:ext cx="323850" cy="3238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276225</xdr:colOff>
      <xdr:row>15</xdr:row>
      <xdr:rowOff>114300</xdr:rowOff>
    </xdr:from>
    <xdr:to>
      <xdr:col>14</xdr:col>
      <xdr:colOff>28575</xdr:colOff>
      <xdr:row>17</xdr:row>
      <xdr:rowOff>95250</xdr:rowOff>
    </xdr:to>
    <xdr:sp>
      <xdr:nvSpPr>
        <xdr:cNvPr id="91" name="Ellipse 127"/>
        <xdr:cNvSpPr>
          <a:spLocks noChangeAspect="1"/>
        </xdr:cNvSpPr>
      </xdr:nvSpPr>
      <xdr:spPr>
        <a:xfrm>
          <a:off x="8201025" y="3067050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24:5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13</xdr:col>
      <xdr:colOff>590550</xdr:colOff>
      <xdr:row>14</xdr:row>
      <xdr:rowOff>0</xdr:rowOff>
    </xdr:from>
    <xdr:to>
      <xdr:col>14</xdr:col>
      <xdr:colOff>304800</xdr:colOff>
      <xdr:row>15</xdr:row>
      <xdr:rowOff>171450</xdr:rowOff>
    </xdr:to>
    <xdr:sp>
      <xdr:nvSpPr>
        <xdr:cNvPr id="92" name="Lige pilforbindelse 128"/>
        <xdr:cNvSpPr>
          <a:spLocks/>
        </xdr:cNvSpPr>
      </xdr:nvSpPr>
      <xdr:spPr>
        <a:xfrm flipH="1">
          <a:off x="8515350" y="2762250"/>
          <a:ext cx="323850" cy="3619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47625</xdr:rowOff>
    </xdr:from>
    <xdr:to>
      <xdr:col>13</xdr:col>
      <xdr:colOff>333375</xdr:colOff>
      <xdr:row>19</xdr:row>
      <xdr:rowOff>0</xdr:rowOff>
    </xdr:to>
    <xdr:sp>
      <xdr:nvSpPr>
        <xdr:cNvPr id="93" name="Lige pilforbindelse 129"/>
        <xdr:cNvSpPr>
          <a:spLocks/>
        </xdr:cNvSpPr>
      </xdr:nvSpPr>
      <xdr:spPr>
        <a:xfrm flipH="1">
          <a:off x="7943850" y="3381375"/>
          <a:ext cx="314325" cy="3333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66675</xdr:colOff>
      <xdr:row>13</xdr:row>
      <xdr:rowOff>19050</xdr:rowOff>
    </xdr:from>
    <xdr:ext cx="457200" cy="180975"/>
    <xdr:sp>
      <xdr:nvSpPr>
        <xdr:cNvPr id="94" name="Ellipse 130"/>
        <xdr:cNvSpPr>
          <a:spLocks/>
        </xdr:cNvSpPr>
      </xdr:nvSpPr>
      <xdr:spPr>
        <a:xfrm>
          <a:off x="7991475" y="2590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4:5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13</xdr:col>
      <xdr:colOff>9525</xdr:colOff>
      <xdr:row>13</xdr:row>
      <xdr:rowOff>114300</xdr:rowOff>
    </xdr:from>
    <xdr:to>
      <xdr:col>13</xdr:col>
      <xdr:colOff>66675</xdr:colOff>
      <xdr:row>13</xdr:row>
      <xdr:rowOff>114300</xdr:rowOff>
    </xdr:to>
    <xdr:sp>
      <xdr:nvSpPr>
        <xdr:cNvPr id="95" name="Lige pilforbindelse 131"/>
        <xdr:cNvSpPr>
          <a:spLocks/>
        </xdr:cNvSpPr>
      </xdr:nvSpPr>
      <xdr:spPr>
        <a:xfrm flipV="1">
          <a:off x="7934325" y="2686050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523875</xdr:colOff>
      <xdr:row>13</xdr:row>
      <xdr:rowOff>114300</xdr:rowOff>
    </xdr:from>
    <xdr:to>
      <xdr:col>14</xdr:col>
      <xdr:colOff>9525</xdr:colOff>
      <xdr:row>13</xdr:row>
      <xdr:rowOff>114300</xdr:rowOff>
    </xdr:to>
    <xdr:sp>
      <xdr:nvSpPr>
        <xdr:cNvPr id="96" name="Lige pilforbindelse 132"/>
        <xdr:cNvSpPr>
          <a:spLocks/>
        </xdr:cNvSpPr>
      </xdr:nvSpPr>
      <xdr:spPr>
        <a:xfrm>
          <a:off x="8448675" y="2686050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66675</xdr:colOff>
      <xdr:row>19</xdr:row>
      <xdr:rowOff>19050</xdr:rowOff>
    </xdr:from>
    <xdr:ext cx="457200" cy="180975"/>
    <xdr:sp>
      <xdr:nvSpPr>
        <xdr:cNvPr id="97" name="Ellipse 133"/>
        <xdr:cNvSpPr>
          <a:spLocks/>
        </xdr:cNvSpPr>
      </xdr:nvSpPr>
      <xdr:spPr>
        <a:xfrm>
          <a:off x="8601075" y="3733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6:5</a:t>
          </a:r>
        </a:p>
      </xdr:txBody>
    </xdr:sp>
    <xdr:clientData/>
  </xdr:oneCellAnchor>
  <xdr:twoCellAnchor>
    <xdr:from>
      <xdr:col>13</xdr:col>
      <xdr:colOff>19050</xdr:colOff>
      <xdr:row>19</xdr:row>
      <xdr:rowOff>104775</xdr:rowOff>
    </xdr:from>
    <xdr:to>
      <xdr:col>14</xdr:col>
      <xdr:colOff>66675</xdr:colOff>
      <xdr:row>19</xdr:row>
      <xdr:rowOff>104775</xdr:rowOff>
    </xdr:to>
    <xdr:sp>
      <xdr:nvSpPr>
        <xdr:cNvPr id="98" name="Lige pilforbindelse 134"/>
        <xdr:cNvSpPr>
          <a:spLocks/>
        </xdr:cNvSpPr>
      </xdr:nvSpPr>
      <xdr:spPr>
        <a:xfrm flipV="1">
          <a:off x="7943850" y="3819525"/>
          <a:ext cx="6572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99" name="Lige pilforbindelse 135"/>
        <xdr:cNvSpPr>
          <a:spLocks/>
        </xdr:cNvSpPr>
      </xdr:nvSpPr>
      <xdr:spPr>
        <a:xfrm>
          <a:off x="9058275" y="3819525"/>
          <a:ext cx="695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7</xdr:row>
      <xdr:rowOff>9525</xdr:rowOff>
    </xdr:from>
    <xdr:ext cx="457200" cy="180975"/>
    <xdr:sp>
      <xdr:nvSpPr>
        <xdr:cNvPr id="100" name="Ellipse 143"/>
        <xdr:cNvSpPr>
          <a:spLocks/>
        </xdr:cNvSpPr>
      </xdr:nvSpPr>
      <xdr:spPr>
        <a:xfrm>
          <a:off x="10439400" y="1438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15:16 </a:t>
          </a:r>
        </a:p>
      </xdr:txBody>
    </xdr:sp>
    <xdr:clientData/>
  </xdr:oneCellAnchor>
  <xdr:twoCellAnchor>
    <xdr:from>
      <xdr:col>17</xdr:col>
      <xdr:colOff>9525</xdr:colOff>
      <xdr:row>7</xdr:row>
      <xdr:rowOff>95250</xdr:rowOff>
    </xdr:from>
    <xdr:to>
      <xdr:col>17</xdr:col>
      <xdr:colOff>76200</xdr:colOff>
      <xdr:row>7</xdr:row>
      <xdr:rowOff>95250</xdr:rowOff>
    </xdr:to>
    <xdr:sp>
      <xdr:nvSpPr>
        <xdr:cNvPr id="101" name="Lige pilforbindelse 144"/>
        <xdr:cNvSpPr>
          <a:spLocks/>
        </xdr:cNvSpPr>
      </xdr:nvSpPr>
      <xdr:spPr>
        <a:xfrm flipV="1">
          <a:off x="10372725" y="1524000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533400</xdr:colOff>
      <xdr:row>7</xdr:row>
      <xdr:rowOff>95250</xdr:rowOff>
    </xdr:from>
    <xdr:to>
      <xdr:col>18</xdr:col>
      <xdr:colOff>9525</xdr:colOff>
      <xdr:row>7</xdr:row>
      <xdr:rowOff>95250</xdr:rowOff>
    </xdr:to>
    <xdr:sp>
      <xdr:nvSpPr>
        <xdr:cNvPr id="102" name="Lige pilforbindelse 145"/>
        <xdr:cNvSpPr>
          <a:spLocks/>
        </xdr:cNvSpPr>
      </xdr:nvSpPr>
      <xdr:spPr>
        <a:xfrm>
          <a:off x="10896600" y="1524000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123825</xdr:rowOff>
    </xdr:from>
    <xdr:to>
      <xdr:col>18</xdr:col>
      <xdr:colOff>400050</xdr:colOff>
      <xdr:row>11</xdr:row>
      <xdr:rowOff>104775</xdr:rowOff>
    </xdr:to>
    <xdr:sp>
      <xdr:nvSpPr>
        <xdr:cNvPr id="103" name="Ellipse 146"/>
        <xdr:cNvSpPr>
          <a:spLocks noChangeAspect="1"/>
        </xdr:cNvSpPr>
      </xdr:nvSpPr>
      <xdr:spPr>
        <a:xfrm>
          <a:off x="11010900" y="193357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3:5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18</xdr:col>
      <xdr:colOff>219075</xdr:colOff>
      <xdr:row>8</xdr:row>
      <xdr:rowOff>0</xdr:rowOff>
    </xdr:from>
    <xdr:to>
      <xdr:col>18</xdr:col>
      <xdr:colOff>304800</xdr:colOff>
      <xdr:row>9</xdr:row>
      <xdr:rowOff>123825</xdr:rowOff>
    </xdr:to>
    <xdr:sp>
      <xdr:nvSpPr>
        <xdr:cNvPr id="104" name="Lige pilforbindelse 147"/>
        <xdr:cNvSpPr>
          <a:spLocks/>
        </xdr:cNvSpPr>
      </xdr:nvSpPr>
      <xdr:spPr>
        <a:xfrm flipH="1">
          <a:off x="11191875" y="1619250"/>
          <a:ext cx="85725" cy="3143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11</xdr:row>
      <xdr:rowOff>104775</xdr:rowOff>
    </xdr:from>
    <xdr:to>
      <xdr:col>18</xdr:col>
      <xdr:colOff>304800</xdr:colOff>
      <xdr:row>13</xdr:row>
      <xdr:rowOff>0</xdr:rowOff>
    </xdr:to>
    <xdr:sp>
      <xdr:nvSpPr>
        <xdr:cNvPr id="105" name="Lige pilforbindelse 148"/>
        <xdr:cNvSpPr>
          <a:spLocks/>
        </xdr:cNvSpPr>
      </xdr:nvSpPr>
      <xdr:spPr>
        <a:xfrm>
          <a:off x="11191875" y="2295525"/>
          <a:ext cx="85725" cy="2762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285750</xdr:colOff>
      <xdr:row>15</xdr:row>
      <xdr:rowOff>114300</xdr:rowOff>
    </xdr:from>
    <xdr:to>
      <xdr:col>18</xdr:col>
      <xdr:colOff>38100</xdr:colOff>
      <xdr:row>17</xdr:row>
      <xdr:rowOff>95250</xdr:rowOff>
    </xdr:to>
    <xdr:sp>
      <xdr:nvSpPr>
        <xdr:cNvPr id="106" name="Ellipse 149"/>
        <xdr:cNvSpPr>
          <a:spLocks noChangeAspect="1"/>
        </xdr:cNvSpPr>
      </xdr:nvSpPr>
      <xdr:spPr>
        <a:xfrm>
          <a:off x="10648950" y="3067050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1:3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600075</xdr:colOff>
      <xdr:row>14</xdr:row>
      <xdr:rowOff>0</xdr:rowOff>
    </xdr:from>
    <xdr:to>
      <xdr:col>18</xdr:col>
      <xdr:colOff>304800</xdr:colOff>
      <xdr:row>15</xdr:row>
      <xdr:rowOff>161925</xdr:rowOff>
    </xdr:to>
    <xdr:sp>
      <xdr:nvSpPr>
        <xdr:cNvPr id="107" name="Lige pilforbindelse 150"/>
        <xdr:cNvSpPr>
          <a:spLocks/>
        </xdr:cNvSpPr>
      </xdr:nvSpPr>
      <xdr:spPr>
        <a:xfrm flipH="1">
          <a:off x="10963275" y="2762250"/>
          <a:ext cx="314325" cy="3524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38100</xdr:rowOff>
    </xdr:from>
    <xdr:to>
      <xdr:col>17</xdr:col>
      <xdr:colOff>342900</xdr:colOff>
      <xdr:row>19</xdr:row>
      <xdr:rowOff>9525</xdr:rowOff>
    </xdr:to>
    <xdr:sp>
      <xdr:nvSpPr>
        <xdr:cNvPr id="108" name="Lige pilforbindelse 151"/>
        <xdr:cNvSpPr>
          <a:spLocks/>
        </xdr:cNvSpPr>
      </xdr:nvSpPr>
      <xdr:spPr>
        <a:xfrm flipH="1">
          <a:off x="10382250" y="3371850"/>
          <a:ext cx="323850" cy="3524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13</xdr:row>
      <xdr:rowOff>19050</xdr:rowOff>
    </xdr:from>
    <xdr:ext cx="457200" cy="180975"/>
    <xdr:sp>
      <xdr:nvSpPr>
        <xdr:cNvPr id="109" name="Ellipse 152"/>
        <xdr:cNvSpPr>
          <a:spLocks/>
        </xdr:cNvSpPr>
      </xdr:nvSpPr>
      <xdr:spPr>
        <a:xfrm>
          <a:off x="10439400" y="2590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9:10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17</xdr:col>
      <xdr:colOff>19050</xdr:colOff>
      <xdr:row>13</xdr:row>
      <xdr:rowOff>104775</xdr:rowOff>
    </xdr:from>
    <xdr:to>
      <xdr:col>17</xdr:col>
      <xdr:colOff>76200</xdr:colOff>
      <xdr:row>13</xdr:row>
      <xdr:rowOff>104775</xdr:rowOff>
    </xdr:to>
    <xdr:sp>
      <xdr:nvSpPr>
        <xdr:cNvPr id="110" name="Lige pilforbindelse 153"/>
        <xdr:cNvSpPr>
          <a:spLocks/>
        </xdr:cNvSpPr>
      </xdr:nvSpPr>
      <xdr:spPr>
        <a:xfrm flipV="1">
          <a:off x="10382250" y="2676525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533400</xdr:colOff>
      <xdr:row>13</xdr:row>
      <xdr:rowOff>104775</xdr:rowOff>
    </xdr:from>
    <xdr:to>
      <xdr:col>18</xdr:col>
      <xdr:colOff>19050</xdr:colOff>
      <xdr:row>13</xdr:row>
      <xdr:rowOff>104775</xdr:rowOff>
    </xdr:to>
    <xdr:sp>
      <xdr:nvSpPr>
        <xdr:cNvPr id="111" name="Lige pilforbindelse 154"/>
        <xdr:cNvSpPr>
          <a:spLocks/>
        </xdr:cNvSpPr>
      </xdr:nvSpPr>
      <xdr:spPr>
        <a:xfrm>
          <a:off x="10896600" y="2676525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123825</xdr:rowOff>
    </xdr:from>
    <xdr:to>
      <xdr:col>16</xdr:col>
      <xdr:colOff>400050</xdr:colOff>
      <xdr:row>11</xdr:row>
      <xdr:rowOff>104775</xdr:rowOff>
    </xdr:to>
    <xdr:sp>
      <xdr:nvSpPr>
        <xdr:cNvPr id="112" name="Ellipse 138"/>
        <xdr:cNvSpPr>
          <a:spLocks noChangeAspect="1"/>
        </xdr:cNvSpPr>
      </xdr:nvSpPr>
      <xdr:spPr>
        <a:xfrm>
          <a:off x="9791700" y="193357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5:8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16</xdr:col>
      <xdr:colOff>219075</xdr:colOff>
      <xdr:row>8</xdr:row>
      <xdr:rowOff>0</xdr:rowOff>
    </xdr:from>
    <xdr:to>
      <xdr:col>16</xdr:col>
      <xdr:colOff>304800</xdr:colOff>
      <xdr:row>9</xdr:row>
      <xdr:rowOff>123825</xdr:rowOff>
    </xdr:to>
    <xdr:sp>
      <xdr:nvSpPr>
        <xdr:cNvPr id="113" name="Lige pilforbindelse 139"/>
        <xdr:cNvSpPr>
          <a:spLocks/>
        </xdr:cNvSpPr>
      </xdr:nvSpPr>
      <xdr:spPr>
        <a:xfrm flipH="1">
          <a:off x="9972675" y="1619250"/>
          <a:ext cx="85725" cy="3143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11</xdr:row>
      <xdr:rowOff>104775</xdr:rowOff>
    </xdr:from>
    <xdr:to>
      <xdr:col>16</xdr:col>
      <xdr:colOff>304800</xdr:colOff>
      <xdr:row>13</xdr:row>
      <xdr:rowOff>0</xdr:rowOff>
    </xdr:to>
    <xdr:sp>
      <xdr:nvSpPr>
        <xdr:cNvPr id="114" name="Lige pilforbindelse 140"/>
        <xdr:cNvSpPr>
          <a:spLocks/>
        </xdr:cNvSpPr>
      </xdr:nvSpPr>
      <xdr:spPr>
        <a:xfrm>
          <a:off x="9972675" y="2295525"/>
          <a:ext cx="85725" cy="2762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104775</xdr:rowOff>
    </xdr:from>
    <xdr:to>
      <xdr:col>16</xdr:col>
      <xdr:colOff>409575</xdr:colOff>
      <xdr:row>17</xdr:row>
      <xdr:rowOff>85725</xdr:rowOff>
    </xdr:to>
    <xdr:sp>
      <xdr:nvSpPr>
        <xdr:cNvPr id="115" name="Ellipse 141"/>
        <xdr:cNvSpPr>
          <a:spLocks noChangeAspect="1"/>
        </xdr:cNvSpPr>
      </xdr:nvSpPr>
      <xdr:spPr>
        <a:xfrm>
          <a:off x="9801225" y="305752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3:10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16</xdr:col>
      <xdr:colOff>228600</xdr:colOff>
      <xdr:row>14</xdr:row>
      <xdr:rowOff>0</xdr:rowOff>
    </xdr:from>
    <xdr:to>
      <xdr:col>16</xdr:col>
      <xdr:colOff>304800</xdr:colOff>
      <xdr:row>15</xdr:row>
      <xdr:rowOff>104775</xdr:rowOff>
    </xdr:to>
    <xdr:sp>
      <xdr:nvSpPr>
        <xdr:cNvPr id="116" name="Lige pilforbindelse 142"/>
        <xdr:cNvSpPr>
          <a:spLocks/>
        </xdr:cNvSpPr>
      </xdr:nvSpPr>
      <xdr:spPr>
        <a:xfrm flipH="1">
          <a:off x="9982200" y="2762250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17</xdr:row>
      <xdr:rowOff>85725</xdr:rowOff>
    </xdr:from>
    <xdr:to>
      <xdr:col>16</xdr:col>
      <xdr:colOff>304800</xdr:colOff>
      <xdr:row>19</xdr:row>
      <xdr:rowOff>0</xdr:rowOff>
    </xdr:to>
    <xdr:sp>
      <xdr:nvSpPr>
        <xdr:cNvPr id="117" name="Lige pilforbindelse 158"/>
        <xdr:cNvSpPr>
          <a:spLocks/>
        </xdr:cNvSpPr>
      </xdr:nvSpPr>
      <xdr:spPr>
        <a:xfrm>
          <a:off x="9982200" y="3419475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15</xdr:col>
      <xdr:colOff>76200</xdr:colOff>
      <xdr:row>13</xdr:row>
      <xdr:rowOff>19050</xdr:rowOff>
    </xdr:from>
    <xdr:ext cx="457200" cy="180975"/>
    <xdr:sp>
      <xdr:nvSpPr>
        <xdr:cNvPr id="118" name="Ellipse 159"/>
        <xdr:cNvSpPr>
          <a:spLocks/>
        </xdr:cNvSpPr>
      </xdr:nvSpPr>
      <xdr:spPr>
        <a:xfrm>
          <a:off x="9220200" y="2590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5:6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15</xdr:col>
      <xdr:colOff>9525</xdr:colOff>
      <xdr:row>13</xdr:row>
      <xdr:rowOff>104775</xdr:rowOff>
    </xdr:from>
    <xdr:to>
      <xdr:col>15</xdr:col>
      <xdr:colOff>76200</xdr:colOff>
      <xdr:row>13</xdr:row>
      <xdr:rowOff>104775</xdr:rowOff>
    </xdr:to>
    <xdr:sp>
      <xdr:nvSpPr>
        <xdr:cNvPr id="119" name="Lige pilforbindelse 160"/>
        <xdr:cNvSpPr>
          <a:spLocks/>
        </xdr:cNvSpPr>
      </xdr:nvSpPr>
      <xdr:spPr>
        <a:xfrm flipV="1">
          <a:off x="9153525" y="2676525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533400</xdr:colOff>
      <xdr:row>13</xdr:row>
      <xdr:rowOff>104775</xdr:rowOff>
    </xdr:from>
    <xdr:to>
      <xdr:col>16</xdr:col>
      <xdr:colOff>9525</xdr:colOff>
      <xdr:row>13</xdr:row>
      <xdr:rowOff>104775</xdr:rowOff>
    </xdr:to>
    <xdr:sp>
      <xdr:nvSpPr>
        <xdr:cNvPr id="120" name="Lige pilforbindelse 161"/>
        <xdr:cNvSpPr>
          <a:spLocks/>
        </xdr:cNvSpPr>
      </xdr:nvSpPr>
      <xdr:spPr>
        <a:xfrm>
          <a:off x="9677400" y="2676525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85725</xdr:colOff>
      <xdr:row>7</xdr:row>
      <xdr:rowOff>9525</xdr:rowOff>
    </xdr:from>
    <xdr:ext cx="457200" cy="180975"/>
    <xdr:sp>
      <xdr:nvSpPr>
        <xdr:cNvPr id="121" name="Ellipse 162"/>
        <xdr:cNvSpPr>
          <a:spLocks/>
        </xdr:cNvSpPr>
      </xdr:nvSpPr>
      <xdr:spPr>
        <a:xfrm>
          <a:off x="11668125" y="1438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16:15 </a:t>
          </a:r>
        </a:p>
      </xdr:txBody>
    </xdr:sp>
    <xdr:clientData/>
  </xdr:oneCellAnchor>
  <xdr:twoCellAnchor>
    <xdr:from>
      <xdr:col>19</xdr:col>
      <xdr:colOff>19050</xdr:colOff>
      <xdr:row>7</xdr:row>
      <xdr:rowOff>95250</xdr:rowOff>
    </xdr:from>
    <xdr:to>
      <xdr:col>19</xdr:col>
      <xdr:colOff>85725</xdr:colOff>
      <xdr:row>7</xdr:row>
      <xdr:rowOff>95250</xdr:rowOff>
    </xdr:to>
    <xdr:sp>
      <xdr:nvSpPr>
        <xdr:cNvPr id="122" name="Lige pilforbindelse 163"/>
        <xdr:cNvSpPr>
          <a:spLocks/>
        </xdr:cNvSpPr>
      </xdr:nvSpPr>
      <xdr:spPr>
        <a:xfrm flipV="1">
          <a:off x="11601450" y="1524000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542925</xdr:colOff>
      <xdr:row>7</xdr:row>
      <xdr:rowOff>95250</xdr:rowOff>
    </xdr:from>
    <xdr:to>
      <xdr:col>20</xdr:col>
      <xdr:colOff>19050</xdr:colOff>
      <xdr:row>7</xdr:row>
      <xdr:rowOff>95250</xdr:rowOff>
    </xdr:to>
    <xdr:sp>
      <xdr:nvSpPr>
        <xdr:cNvPr id="123" name="Lige pilforbindelse 164"/>
        <xdr:cNvSpPr>
          <a:spLocks/>
        </xdr:cNvSpPr>
      </xdr:nvSpPr>
      <xdr:spPr>
        <a:xfrm>
          <a:off x="12125325" y="1524000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47625</xdr:colOff>
      <xdr:row>9</xdr:row>
      <xdr:rowOff>123825</xdr:rowOff>
    </xdr:from>
    <xdr:to>
      <xdr:col>20</xdr:col>
      <xdr:colOff>409575</xdr:colOff>
      <xdr:row>11</xdr:row>
      <xdr:rowOff>104775</xdr:rowOff>
    </xdr:to>
    <xdr:sp>
      <xdr:nvSpPr>
        <xdr:cNvPr id="124" name="Ellipse 165"/>
        <xdr:cNvSpPr>
          <a:spLocks noChangeAspect="1"/>
        </xdr:cNvSpPr>
      </xdr:nvSpPr>
      <xdr:spPr>
        <a:xfrm>
          <a:off x="12239625" y="193357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5:8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20</xdr:col>
      <xdr:colOff>228600</xdr:colOff>
      <xdr:row>11</xdr:row>
      <xdr:rowOff>104775</xdr:rowOff>
    </xdr:from>
    <xdr:to>
      <xdr:col>20</xdr:col>
      <xdr:colOff>304800</xdr:colOff>
      <xdr:row>13</xdr:row>
      <xdr:rowOff>0</xdr:rowOff>
    </xdr:to>
    <xdr:sp>
      <xdr:nvSpPr>
        <xdr:cNvPr id="125" name="Lige pilforbindelse 167"/>
        <xdr:cNvSpPr>
          <a:spLocks/>
        </xdr:cNvSpPr>
      </xdr:nvSpPr>
      <xdr:spPr>
        <a:xfrm>
          <a:off x="12420600" y="2295525"/>
          <a:ext cx="76200" cy="2762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104775</xdr:rowOff>
    </xdr:from>
    <xdr:to>
      <xdr:col>20</xdr:col>
      <xdr:colOff>409575</xdr:colOff>
      <xdr:row>17</xdr:row>
      <xdr:rowOff>85725</xdr:rowOff>
    </xdr:to>
    <xdr:sp>
      <xdr:nvSpPr>
        <xdr:cNvPr id="126" name="Ellipse 168"/>
        <xdr:cNvSpPr>
          <a:spLocks noChangeAspect="1"/>
        </xdr:cNvSpPr>
      </xdr:nvSpPr>
      <xdr:spPr>
        <a:xfrm>
          <a:off x="12239625" y="3057525"/>
          <a:ext cx="3619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2:5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20</xdr:col>
      <xdr:colOff>228600</xdr:colOff>
      <xdr:row>14</xdr:row>
      <xdr:rowOff>0</xdr:rowOff>
    </xdr:from>
    <xdr:to>
      <xdr:col>20</xdr:col>
      <xdr:colOff>304800</xdr:colOff>
      <xdr:row>15</xdr:row>
      <xdr:rowOff>104775</xdr:rowOff>
    </xdr:to>
    <xdr:sp>
      <xdr:nvSpPr>
        <xdr:cNvPr id="127" name="Lige pilforbindelse 169"/>
        <xdr:cNvSpPr>
          <a:spLocks/>
        </xdr:cNvSpPr>
      </xdr:nvSpPr>
      <xdr:spPr>
        <a:xfrm flipH="1">
          <a:off x="12420600" y="2762250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228600</xdr:colOff>
      <xdr:row>17</xdr:row>
      <xdr:rowOff>85725</xdr:rowOff>
    </xdr:from>
    <xdr:to>
      <xdr:col>20</xdr:col>
      <xdr:colOff>304800</xdr:colOff>
      <xdr:row>19</xdr:row>
      <xdr:rowOff>0</xdr:rowOff>
    </xdr:to>
    <xdr:sp>
      <xdr:nvSpPr>
        <xdr:cNvPr id="128" name="Lige pilforbindelse 170"/>
        <xdr:cNvSpPr>
          <a:spLocks/>
        </xdr:cNvSpPr>
      </xdr:nvSpPr>
      <xdr:spPr>
        <a:xfrm>
          <a:off x="12420600" y="3419475"/>
          <a:ext cx="76200" cy="2952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85725</xdr:colOff>
      <xdr:row>13</xdr:row>
      <xdr:rowOff>19050</xdr:rowOff>
    </xdr:from>
    <xdr:ext cx="457200" cy="180975"/>
    <xdr:sp>
      <xdr:nvSpPr>
        <xdr:cNvPr id="129" name="Ellipse 171"/>
        <xdr:cNvSpPr>
          <a:spLocks/>
        </xdr:cNvSpPr>
      </xdr:nvSpPr>
      <xdr:spPr>
        <a:xfrm>
          <a:off x="11668125" y="2590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10:9 </a:t>
          </a:r>
        </a:p>
      </xdr:txBody>
    </xdr:sp>
    <xdr:clientData/>
  </xdr:oneCellAnchor>
  <xdr:twoCellAnchor>
    <xdr:from>
      <xdr:col>19</xdr:col>
      <xdr:colOff>19050</xdr:colOff>
      <xdr:row>13</xdr:row>
      <xdr:rowOff>104775</xdr:rowOff>
    </xdr:from>
    <xdr:to>
      <xdr:col>19</xdr:col>
      <xdr:colOff>85725</xdr:colOff>
      <xdr:row>13</xdr:row>
      <xdr:rowOff>104775</xdr:rowOff>
    </xdr:to>
    <xdr:sp>
      <xdr:nvSpPr>
        <xdr:cNvPr id="130" name="Lige pilforbindelse 172"/>
        <xdr:cNvSpPr>
          <a:spLocks/>
        </xdr:cNvSpPr>
      </xdr:nvSpPr>
      <xdr:spPr>
        <a:xfrm flipV="1">
          <a:off x="11601450" y="2676525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542925</xdr:colOff>
      <xdr:row>13</xdr:row>
      <xdr:rowOff>104775</xdr:rowOff>
    </xdr:from>
    <xdr:to>
      <xdr:col>20</xdr:col>
      <xdr:colOff>19050</xdr:colOff>
      <xdr:row>13</xdr:row>
      <xdr:rowOff>104775</xdr:rowOff>
    </xdr:to>
    <xdr:sp>
      <xdr:nvSpPr>
        <xdr:cNvPr id="131" name="Lige pilforbindelse 173"/>
        <xdr:cNvSpPr>
          <a:spLocks/>
        </xdr:cNvSpPr>
      </xdr:nvSpPr>
      <xdr:spPr>
        <a:xfrm>
          <a:off x="12125325" y="2676525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85725</xdr:colOff>
      <xdr:row>19</xdr:row>
      <xdr:rowOff>19050</xdr:rowOff>
    </xdr:from>
    <xdr:ext cx="457200" cy="180975"/>
    <xdr:sp>
      <xdr:nvSpPr>
        <xdr:cNvPr id="132" name="Ellipse 174"/>
        <xdr:cNvSpPr>
          <a:spLocks/>
        </xdr:cNvSpPr>
      </xdr:nvSpPr>
      <xdr:spPr>
        <a:xfrm>
          <a:off x="11058525" y="3733800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4:3 </a:t>
          </a:r>
        </a:p>
      </xdr:txBody>
    </xdr:sp>
    <xdr:clientData/>
  </xdr:oneCellAnchor>
  <xdr:twoCellAnchor>
    <xdr:from>
      <xdr:col>17</xdr:col>
      <xdr:colOff>38100</xdr:colOff>
      <xdr:row>19</xdr:row>
      <xdr:rowOff>104775</xdr:rowOff>
    </xdr:from>
    <xdr:to>
      <xdr:col>18</xdr:col>
      <xdr:colOff>85725</xdr:colOff>
      <xdr:row>19</xdr:row>
      <xdr:rowOff>104775</xdr:rowOff>
    </xdr:to>
    <xdr:sp>
      <xdr:nvSpPr>
        <xdr:cNvPr id="133" name="Lige pilforbindelse 175"/>
        <xdr:cNvSpPr>
          <a:spLocks/>
        </xdr:cNvSpPr>
      </xdr:nvSpPr>
      <xdr:spPr>
        <a:xfrm flipV="1">
          <a:off x="10401300" y="3819525"/>
          <a:ext cx="6572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542925</xdr:colOff>
      <xdr:row>19</xdr:row>
      <xdr:rowOff>104775</xdr:rowOff>
    </xdr:from>
    <xdr:to>
      <xdr:col>20</xdr:col>
      <xdr:colOff>19050</xdr:colOff>
      <xdr:row>19</xdr:row>
      <xdr:rowOff>104775</xdr:rowOff>
    </xdr:to>
    <xdr:sp>
      <xdr:nvSpPr>
        <xdr:cNvPr id="134" name="Lige pilforbindelse 176"/>
        <xdr:cNvSpPr>
          <a:spLocks/>
        </xdr:cNvSpPr>
      </xdr:nvSpPr>
      <xdr:spPr>
        <a:xfrm>
          <a:off x="11515725" y="3819525"/>
          <a:ext cx="695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228600</xdr:colOff>
      <xdr:row>8</xdr:row>
      <xdr:rowOff>0</xdr:rowOff>
    </xdr:from>
    <xdr:to>
      <xdr:col>20</xdr:col>
      <xdr:colOff>304800</xdr:colOff>
      <xdr:row>9</xdr:row>
      <xdr:rowOff>123825</xdr:rowOff>
    </xdr:to>
    <xdr:sp>
      <xdr:nvSpPr>
        <xdr:cNvPr id="135" name="Lige pilforbindelse 178"/>
        <xdr:cNvSpPr>
          <a:spLocks/>
        </xdr:cNvSpPr>
      </xdr:nvSpPr>
      <xdr:spPr>
        <a:xfrm flipH="1">
          <a:off x="12420600" y="1619250"/>
          <a:ext cx="76200" cy="3143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66675</xdr:colOff>
      <xdr:row>7</xdr:row>
      <xdr:rowOff>9525</xdr:rowOff>
    </xdr:from>
    <xdr:ext cx="457200" cy="180975"/>
    <xdr:sp>
      <xdr:nvSpPr>
        <xdr:cNvPr id="136" name="Ellipse 191"/>
        <xdr:cNvSpPr>
          <a:spLocks/>
        </xdr:cNvSpPr>
      </xdr:nvSpPr>
      <xdr:spPr>
        <a:xfrm>
          <a:off x="12868275" y="1438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81:80 </a:t>
          </a:r>
        </a:p>
      </xdr:txBody>
    </xdr:sp>
    <xdr:clientData/>
  </xdr:oneCellAnchor>
  <xdr:twoCellAnchor>
    <xdr:from>
      <xdr:col>21</xdr:col>
      <xdr:colOff>9525</xdr:colOff>
      <xdr:row>7</xdr:row>
      <xdr:rowOff>95250</xdr:rowOff>
    </xdr:from>
    <xdr:to>
      <xdr:col>21</xdr:col>
      <xdr:colOff>66675</xdr:colOff>
      <xdr:row>7</xdr:row>
      <xdr:rowOff>95250</xdr:rowOff>
    </xdr:to>
    <xdr:sp>
      <xdr:nvSpPr>
        <xdr:cNvPr id="137" name="Lige pilforbindelse 192"/>
        <xdr:cNvSpPr>
          <a:spLocks/>
        </xdr:cNvSpPr>
      </xdr:nvSpPr>
      <xdr:spPr>
        <a:xfrm flipV="1">
          <a:off x="12811125" y="1524000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523875</xdr:colOff>
      <xdr:row>7</xdr:row>
      <xdr:rowOff>95250</xdr:rowOff>
    </xdr:from>
    <xdr:to>
      <xdr:col>22</xdr:col>
      <xdr:colOff>9525</xdr:colOff>
      <xdr:row>7</xdr:row>
      <xdr:rowOff>95250</xdr:rowOff>
    </xdr:to>
    <xdr:sp>
      <xdr:nvSpPr>
        <xdr:cNvPr id="138" name="Lige pilforbindelse 193"/>
        <xdr:cNvSpPr>
          <a:spLocks/>
        </xdr:cNvSpPr>
      </xdr:nvSpPr>
      <xdr:spPr>
        <a:xfrm>
          <a:off x="13325475" y="1524000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66675</xdr:colOff>
      <xdr:row>13</xdr:row>
      <xdr:rowOff>9525</xdr:rowOff>
    </xdr:from>
    <xdr:ext cx="457200" cy="180975"/>
    <xdr:sp>
      <xdr:nvSpPr>
        <xdr:cNvPr id="139" name="Ellipse 194"/>
        <xdr:cNvSpPr>
          <a:spLocks/>
        </xdr:cNvSpPr>
      </xdr:nvSpPr>
      <xdr:spPr>
        <a:xfrm>
          <a:off x="12868275" y="2581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81:80 </a:t>
          </a:r>
        </a:p>
      </xdr:txBody>
    </xdr:sp>
    <xdr:clientData/>
  </xdr:oneCellAnchor>
  <xdr:twoCellAnchor>
    <xdr:from>
      <xdr:col>21</xdr:col>
      <xdr:colOff>0</xdr:colOff>
      <xdr:row>13</xdr:row>
      <xdr:rowOff>104775</xdr:rowOff>
    </xdr:from>
    <xdr:to>
      <xdr:col>21</xdr:col>
      <xdr:colOff>66675</xdr:colOff>
      <xdr:row>13</xdr:row>
      <xdr:rowOff>104775</xdr:rowOff>
    </xdr:to>
    <xdr:sp>
      <xdr:nvSpPr>
        <xdr:cNvPr id="140" name="Lige pilforbindelse 195"/>
        <xdr:cNvSpPr>
          <a:spLocks/>
        </xdr:cNvSpPr>
      </xdr:nvSpPr>
      <xdr:spPr>
        <a:xfrm flipV="1">
          <a:off x="12801600" y="2676525"/>
          <a:ext cx="66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523875</xdr:colOff>
      <xdr:row>13</xdr:row>
      <xdr:rowOff>104775</xdr:rowOff>
    </xdr:from>
    <xdr:to>
      <xdr:col>22</xdr:col>
      <xdr:colOff>0</xdr:colOff>
      <xdr:row>13</xdr:row>
      <xdr:rowOff>104775</xdr:rowOff>
    </xdr:to>
    <xdr:sp>
      <xdr:nvSpPr>
        <xdr:cNvPr id="141" name="Lige pilforbindelse 196"/>
        <xdr:cNvSpPr>
          <a:spLocks/>
        </xdr:cNvSpPr>
      </xdr:nvSpPr>
      <xdr:spPr>
        <a:xfrm>
          <a:off x="13325475" y="2676525"/>
          <a:ext cx="85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66675</xdr:colOff>
      <xdr:row>19</xdr:row>
      <xdr:rowOff>9525</xdr:rowOff>
    </xdr:from>
    <xdr:ext cx="457200" cy="180975"/>
    <xdr:sp>
      <xdr:nvSpPr>
        <xdr:cNvPr id="142" name="Ellipse 197"/>
        <xdr:cNvSpPr>
          <a:spLocks/>
        </xdr:cNvSpPr>
      </xdr:nvSpPr>
      <xdr:spPr>
        <a:xfrm>
          <a:off x="12868275" y="3724275"/>
          <a:ext cx="457200" cy="180975"/>
        </a:xfrm>
        <a:prstGeom prst="ellipse">
          <a:avLst/>
        </a:prstGeom>
        <a:solidFill>
          <a:srgbClr val="4F81B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81:80 </a:t>
          </a:r>
        </a:p>
      </xdr:txBody>
    </xdr:sp>
    <xdr:clientData/>
  </xdr:oneCellAnchor>
  <xdr:twoCellAnchor>
    <xdr:from>
      <xdr:col>21</xdr:col>
      <xdr:colOff>9525</xdr:colOff>
      <xdr:row>19</xdr:row>
      <xdr:rowOff>95250</xdr:rowOff>
    </xdr:from>
    <xdr:to>
      <xdr:col>21</xdr:col>
      <xdr:colOff>66675</xdr:colOff>
      <xdr:row>19</xdr:row>
      <xdr:rowOff>95250</xdr:rowOff>
    </xdr:to>
    <xdr:sp>
      <xdr:nvSpPr>
        <xdr:cNvPr id="143" name="Lige pilforbindelse 198"/>
        <xdr:cNvSpPr>
          <a:spLocks/>
        </xdr:cNvSpPr>
      </xdr:nvSpPr>
      <xdr:spPr>
        <a:xfrm flipV="1">
          <a:off x="12811125" y="3810000"/>
          <a:ext cx="57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523875</xdr:colOff>
      <xdr:row>19</xdr:row>
      <xdr:rowOff>95250</xdr:rowOff>
    </xdr:from>
    <xdr:to>
      <xdr:col>22</xdr:col>
      <xdr:colOff>9525</xdr:colOff>
      <xdr:row>19</xdr:row>
      <xdr:rowOff>95250</xdr:rowOff>
    </xdr:to>
    <xdr:sp>
      <xdr:nvSpPr>
        <xdr:cNvPr id="144" name="Lige pilforbindelse 199"/>
        <xdr:cNvSpPr>
          <a:spLocks/>
        </xdr:cNvSpPr>
      </xdr:nvSpPr>
      <xdr:spPr>
        <a:xfrm>
          <a:off x="13325475" y="3810000"/>
          <a:ext cx="95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145" name="Note"/>
        <xdr:cNvSpPr>
          <a:spLocks/>
        </xdr:cNvSpPr>
      </xdr:nvSpPr>
      <xdr:spPr>
        <a:xfrm>
          <a:off x="24384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46" name="Note"/>
        <xdr:cNvSpPr>
          <a:spLocks/>
        </xdr:cNvSpPr>
      </xdr:nvSpPr>
      <xdr:spPr>
        <a:xfrm>
          <a:off x="36576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147" name="Note"/>
        <xdr:cNvSpPr>
          <a:spLocks/>
        </xdr:cNvSpPr>
      </xdr:nvSpPr>
      <xdr:spPr>
        <a:xfrm>
          <a:off x="36576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148" name="Note"/>
        <xdr:cNvSpPr>
          <a:spLocks/>
        </xdr:cNvSpPr>
      </xdr:nvSpPr>
      <xdr:spPr>
        <a:xfrm>
          <a:off x="24384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149" name="Note"/>
        <xdr:cNvSpPr>
          <a:spLocks/>
        </xdr:cNvSpPr>
      </xdr:nvSpPr>
      <xdr:spPr>
        <a:xfrm>
          <a:off x="24384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150" name="Note"/>
        <xdr:cNvSpPr>
          <a:spLocks/>
        </xdr:cNvSpPr>
      </xdr:nvSpPr>
      <xdr:spPr>
        <a:xfrm>
          <a:off x="36576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8</xdr:row>
      <xdr:rowOff>0</xdr:rowOff>
    </xdr:to>
    <xdr:sp>
      <xdr:nvSpPr>
        <xdr:cNvPr id="151" name="Note"/>
        <xdr:cNvSpPr>
          <a:spLocks/>
        </xdr:cNvSpPr>
      </xdr:nvSpPr>
      <xdr:spPr>
        <a:xfrm>
          <a:off x="60960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152" name="Note"/>
        <xdr:cNvSpPr>
          <a:spLocks/>
        </xdr:cNvSpPr>
      </xdr:nvSpPr>
      <xdr:spPr>
        <a:xfrm>
          <a:off x="60960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153" name="Note"/>
        <xdr:cNvSpPr>
          <a:spLocks/>
        </xdr:cNvSpPr>
      </xdr:nvSpPr>
      <xdr:spPr>
        <a:xfrm>
          <a:off x="60960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54" name="Note"/>
        <xdr:cNvSpPr>
          <a:spLocks/>
        </xdr:cNvSpPr>
      </xdr:nvSpPr>
      <xdr:spPr>
        <a:xfrm>
          <a:off x="48768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155" name="Note"/>
        <xdr:cNvSpPr>
          <a:spLocks/>
        </xdr:cNvSpPr>
      </xdr:nvSpPr>
      <xdr:spPr>
        <a:xfrm>
          <a:off x="48768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156" name="Note"/>
        <xdr:cNvSpPr>
          <a:spLocks/>
        </xdr:cNvSpPr>
      </xdr:nvSpPr>
      <xdr:spPr>
        <a:xfrm>
          <a:off x="48768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57" name="Note"/>
        <xdr:cNvSpPr>
          <a:spLocks/>
        </xdr:cNvSpPr>
      </xdr:nvSpPr>
      <xdr:spPr>
        <a:xfrm>
          <a:off x="1219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8" name="Note"/>
        <xdr:cNvSpPr>
          <a:spLocks/>
        </xdr:cNvSpPr>
      </xdr:nvSpPr>
      <xdr:spPr>
        <a:xfrm>
          <a:off x="1219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59" name="Note"/>
        <xdr:cNvSpPr>
          <a:spLocks/>
        </xdr:cNvSpPr>
      </xdr:nvSpPr>
      <xdr:spPr>
        <a:xfrm>
          <a:off x="1219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8</xdr:row>
      <xdr:rowOff>0</xdr:rowOff>
    </xdr:to>
    <xdr:sp>
      <xdr:nvSpPr>
        <xdr:cNvPr id="160" name="Note"/>
        <xdr:cNvSpPr>
          <a:spLocks/>
        </xdr:cNvSpPr>
      </xdr:nvSpPr>
      <xdr:spPr>
        <a:xfrm>
          <a:off x="7315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61" name="Note"/>
        <xdr:cNvSpPr>
          <a:spLocks/>
        </xdr:cNvSpPr>
      </xdr:nvSpPr>
      <xdr:spPr>
        <a:xfrm>
          <a:off x="7315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62" name="Note"/>
        <xdr:cNvSpPr>
          <a:spLocks/>
        </xdr:cNvSpPr>
      </xdr:nvSpPr>
      <xdr:spPr>
        <a:xfrm>
          <a:off x="7315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14</xdr:row>
      <xdr:rowOff>0</xdr:rowOff>
    </xdr:to>
    <xdr:sp>
      <xdr:nvSpPr>
        <xdr:cNvPr id="163" name="Note"/>
        <xdr:cNvSpPr>
          <a:spLocks/>
        </xdr:cNvSpPr>
      </xdr:nvSpPr>
      <xdr:spPr>
        <a:xfrm>
          <a:off x="85344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164" name="Note"/>
        <xdr:cNvSpPr>
          <a:spLocks/>
        </xdr:cNvSpPr>
      </xdr:nvSpPr>
      <xdr:spPr>
        <a:xfrm>
          <a:off x="97536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165" name="Note"/>
        <xdr:cNvSpPr>
          <a:spLocks/>
        </xdr:cNvSpPr>
      </xdr:nvSpPr>
      <xdr:spPr>
        <a:xfrm>
          <a:off x="97536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166" name="Note"/>
        <xdr:cNvSpPr>
          <a:spLocks/>
        </xdr:cNvSpPr>
      </xdr:nvSpPr>
      <xdr:spPr>
        <a:xfrm>
          <a:off x="97536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167" name="Note"/>
        <xdr:cNvSpPr>
          <a:spLocks/>
        </xdr:cNvSpPr>
      </xdr:nvSpPr>
      <xdr:spPr>
        <a:xfrm>
          <a:off x="109728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14</xdr:row>
      <xdr:rowOff>0</xdr:rowOff>
    </xdr:to>
    <xdr:sp>
      <xdr:nvSpPr>
        <xdr:cNvPr id="168" name="Note"/>
        <xdr:cNvSpPr>
          <a:spLocks/>
        </xdr:cNvSpPr>
      </xdr:nvSpPr>
      <xdr:spPr>
        <a:xfrm>
          <a:off x="109728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21</xdr:col>
      <xdr:colOff>0</xdr:colOff>
      <xdr:row>8</xdr:row>
      <xdr:rowOff>0</xdr:rowOff>
    </xdr:to>
    <xdr:sp>
      <xdr:nvSpPr>
        <xdr:cNvPr id="169" name="Note"/>
        <xdr:cNvSpPr>
          <a:spLocks/>
        </xdr:cNvSpPr>
      </xdr:nvSpPr>
      <xdr:spPr>
        <a:xfrm>
          <a:off x="121920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14</xdr:row>
      <xdr:rowOff>0</xdr:rowOff>
    </xdr:to>
    <xdr:sp>
      <xdr:nvSpPr>
        <xdr:cNvPr id="170" name="Note"/>
        <xdr:cNvSpPr>
          <a:spLocks/>
        </xdr:cNvSpPr>
      </xdr:nvSpPr>
      <xdr:spPr>
        <a:xfrm>
          <a:off x="121920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171" name="Note"/>
        <xdr:cNvSpPr>
          <a:spLocks/>
        </xdr:cNvSpPr>
      </xdr:nvSpPr>
      <xdr:spPr>
        <a:xfrm>
          <a:off x="121920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23</xdr:col>
      <xdr:colOff>0</xdr:colOff>
      <xdr:row>8</xdr:row>
      <xdr:rowOff>0</xdr:rowOff>
    </xdr:to>
    <xdr:sp>
      <xdr:nvSpPr>
        <xdr:cNvPr id="172" name="Note"/>
        <xdr:cNvSpPr>
          <a:spLocks/>
        </xdr:cNvSpPr>
      </xdr:nvSpPr>
      <xdr:spPr>
        <a:xfrm>
          <a:off x="13411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14</xdr:row>
      <xdr:rowOff>0</xdr:rowOff>
    </xdr:to>
    <xdr:sp>
      <xdr:nvSpPr>
        <xdr:cNvPr id="173" name="Note"/>
        <xdr:cNvSpPr>
          <a:spLocks/>
        </xdr:cNvSpPr>
      </xdr:nvSpPr>
      <xdr:spPr>
        <a:xfrm>
          <a:off x="13411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0</xdr:rowOff>
    </xdr:to>
    <xdr:sp>
      <xdr:nvSpPr>
        <xdr:cNvPr id="174" name="Note"/>
        <xdr:cNvSpPr>
          <a:spLocks/>
        </xdr:cNvSpPr>
      </xdr:nvSpPr>
      <xdr:spPr>
        <a:xfrm>
          <a:off x="13411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sp>
      <xdr:nvSpPr>
        <xdr:cNvPr id="175" name="Part"/>
        <xdr:cNvSpPr>
          <a:spLocks/>
        </xdr:cNvSpPr>
      </xdr:nvSpPr>
      <xdr:spPr>
        <a:xfrm>
          <a:off x="0" y="1428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sp>
      <xdr:nvSpPr>
        <xdr:cNvPr id="176" name="Part"/>
        <xdr:cNvSpPr>
          <a:spLocks/>
        </xdr:cNvSpPr>
      </xdr:nvSpPr>
      <xdr:spPr>
        <a:xfrm>
          <a:off x="0" y="2571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>
      <xdr:nvSpPr>
        <xdr:cNvPr id="177" name="Part"/>
        <xdr:cNvSpPr>
          <a:spLocks/>
        </xdr:cNvSpPr>
      </xdr:nvSpPr>
      <xdr:spPr>
        <a:xfrm>
          <a:off x="0" y="3714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178" name="Global"/>
        <xdr:cNvSpPr>
          <a:spLocks/>
        </xdr:cNvSpPr>
      </xdr:nvSpPr>
      <xdr:spPr>
        <a:xfrm>
          <a:off x="3048000" y="0"/>
          <a:ext cx="609600" cy="238125"/>
        </a:xfrm>
        <a:prstGeom prst="rect">
          <a:avLst/>
        </a:prstGeom>
        <a:solidFill>
          <a:srgbClr val="FF0000">
            <a:alpha val="5000"/>
          </a:srgbClr>
        </a:solidFill>
        <a:ln w="13970" cmpd="sng">
          <a:solidFill>
            <a:srgbClr val="8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2" max="2" width="9.140625" style="7" customWidth="1"/>
    <col min="3" max="3" width="9.140625" style="6" customWidth="1"/>
  </cols>
  <sheetData>
    <row r="1" spans="1:6" ht="18.75">
      <c r="A1" s="11" t="s">
        <v>0</v>
      </c>
      <c r="B1" s="11"/>
      <c r="F1" s="7" t="s">
        <v>19</v>
      </c>
    </row>
    <row r="2" spans="1:6" ht="18.75">
      <c r="A2" s="11" t="s">
        <v>24</v>
      </c>
      <c r="B2" s="11"/>
      <c r="F2">
        <v>0</v>
      </c>
    </row>
    <row r="3" spans="1:6" ht="15">
      <c r="A3" s="9" t="s">
        <v>23</v>
      </c>
      <c r="B3" s="9"/>
      <c r="F3">
        <v>80</v>
      </c>
    </row>
    <row r="4" spans="2:3" s="5" customFormat="1" ht="15">
      <c r="B4" s="7"/>
      <c r="C4" s="6"/>
    </row>
    <row r="5" spans="1:3" s="5" customFormat="1" ht="15">
      <c r="A5" s="10" t="s">
        <v>17</v>
      </c>
      <c r="B5" s="10"/>
      <c r="C5" s="6"/>
    </row>
    <row r="6" spans="2:25" ht="15">
      <c r="B6" s="12" t="s">
        <v>30</v>
      </c>
      <c r="C6" s="6">
        <v>0</v>
      </c>
      <c r="D6" s="1"/>
      <c r="E6" s="7">
        <f>C6+1</f>
        <v>1</v>
      </c>
      <c r="F6" s="1"/>
      <c r="G6" s="1">
        <f>E6+1</f>
        <v>2</v>
      </c>
      <c r="H6" s="1"/>
      <c r="I6" s="1">
        <f>G6+1</f>
        <v>3</v>
      </c>
      <c r="K6" s="4">
        <f>I6+1</f>
        <v>4</v>
      </c>
      <c r="M6" s="4">
        <f>K6+1</f>
        <v>5</v>
      </c>
      <c r="O6" s="4">
        <f>M6+0.5</f>
        <v>5.5</v>
      </c>
      <c r="Q6" s="7">
        <f>O6+0.5</f>
        <v>6</v>
      </c>
      <c r="S6" s="7">
        <f>Q6+1</f>
        <v>7</v>
      </c>
      <c r="U6" s="7">
        <f>S6+1</f>
        <v>8</v>
      </c>
      <c r="W6" s="7">
        <f>U6+3</f>
        <v>11</v>
      </c>
      <c r="Y6" s="7">
        <f>W6+3</f>
        <v>14</v>
      </c>
    </row>
    <row r="7" spans="1:23" ht="15">
      <c r="A7" t="s">
        <v>20</v>
      </c>
      <c r="C7" s="6" t="s">
        <v>1</v>
      </c>
      <c r="D7" s="2"/>
      <c r="E7" s="2" t="s">
        <v>2</v>
      </c>
      <c r="F7" s="2"/>
      <c r="G7" s="2" t="s">
        <v>3</v>
      </c>
      <c r="I7" s="4" t="s">
        <v>3</v>
      </c>
      <c r="K7" s="6" t="s">
        <v>11</v>
      </c>
      <c r="M7" s="7" t="s">
        <v>2</v>
      </c>
      <c r="N7" s="7"/>
      <c r="Q7" t="s">
        <v>1</v>
      </c>
      <c r="S7" t="s">
        <v>12</v>
      </c>
      <c r="U7" t="s">
        <v>1</v>
      </c>
      <c r="W7" s="7" t="s">
        <v>1</v>
      </c>
    </row>
    <row r="8" spans="1:23" ht="15">
      <c r="A8" s="7" t="s">
        <v>18</v>
      </c>
      <c r="B8" s="12" t="s">
        <v>26</v>
      </c>
      <c r="C8" s="7">
        <v>528.4</v>
      </c>
      <c r="D8" s="8"/>
      <c r="E8" s="7">
        <f>C8*5/4</f>
        <v>660.5</v>
      </c>
      <c r="F8" s="8"/>
      <c r="G8" s="7">
        <f>E8*16/15</f>
        <v>704.5333333333333</v>
      </c>
      <c r="H8" s="8"/>
      <c r="I8" s="7">
        <f>G8</f>
        <v>704.5333333333333</v>
      </c>
      <c r="J8" s="8"/>
      <c r="K8" s="7">
        <f>I8*5/6</f>
        <v>587.1111111111111</v>
      </c>
      <c r="L8" s="8"/>
      <c r="M8" s="7">
        <f>K8*10/9</f>
        <v>652.3456790123457</v>
      </c>
      <c r="N8" s="8"/>
      <c r="O8" s="8"/>
      <c r="P8" s="8"/>
      <c r="Q8" s="7">
        <f>M8*4/5</f>
        <v>521.8765432098766</v>
      </c>
      <c r="R8" s="8"/>
      <c r="S8" s="7">
        <f>Q8*15/16</f>
        <v>489.2592592592593</v>
      </c>
      <c r="T8" s="8"/>
      <c r="U8" s="7">
        <f>S8*16/15</f>
        <v>521.8765432098766</v>
      </c>
      <c r="V8" s="8"/>
      <c r="W8" s="7">
        <f>U8*81/80</f>
        <v>528.4</v>
      </c>
    </row>
    <row r="9" spans="1:23" ht="15">
      <c r="A9" s="12">
        <v>0</v>
      </c>
      <c r="B9" s="12" t="s">
        <v>25</v>
      </c>
      <c r="C9" s="7">
        <f>C$6</f>
        <v>0</v>
      </c>
      <c r="E9" s="4">
        <f>E$6</f>
        <v>1</v>
      </c>
      <c r="G9" s="4">
        <f>G$6</f>
        <v>2</v>
      </c>
      <c r="I9" s="4">
        <f>I$6</f>
        <v>3</v>
      </c>
      <c r="K9" s="6">
        <f>K$6</f>
        <v>4</v>
      </c>
      <c r="M9" s="7">
        <f>M$6</f>
        <v>5</v>
      </c>
      <c r="N9" s="7"/>
      <c r="Q9" s="7">
        <f>Q$6</f>
        <v>6</v>
      </c>
      <c r="S9" s="7">
        <f>S$6</f>
        <v>7</v>
      </c>
      <c r="U9" s="7">
        <f>U$6</f>
        <v>8</v>
      </c>
      <c r="W9" s="7">
        <f>W$6</f>
        <v>11</v>
      </c>
    </row>
    <row r="10" spans="1:23" ht="15">
      <c r="A10" s="12">
        <v>40</v>
      </c>
      <c r="B10" s="12" t="s">
        <v>27</v>
      </c>
      <c r="C10" s="7">
        <f>E$6-C$6</f>
        <v>1</v>
      </c>
      <c r="E10" s="4">
        <f>G$6-E$6</f>
        <v>1</v>
      </c>
      <c r="G10" s="4">
        <f>I$6-G$6</f>
        <v>1</v>
      </c>
      <c r="I10" s="4">
        <f>K$6-I$6</f>
        <v>1</v>
      </c>
      <c r="K10" s="6">
        <f>M$6-K$6</f>
        <v>1</v>
      </c>
      <c r="M10" s="7">
        <f>Q$6-M$6</f>
        <v>1</v>
      </c>
      <c r="N10" s="7"/>
      <c r="Q10" s="7">
        <f>S$6-Q$6</f>
        <v>1</v>
      </c>
      <c r="S10" s="7">
        <f>U$6-S$6</f>
        <v>1</v>
      </c>
      <c r="U10" s="7">
        <f>W$6-U$6</f>
        <v>3</v>
      </c>
      <c r="W10" s="7">
        <f>Y$6-W$6</f>
        <v>3</v>
      </c>
    </row>
    <row r="11" spans="1:23" ht="15">
      <c r="A11" s="12">
        <v>0</v>
      </c>
      <c r="B11" s="12" t="s">
        <v>28</v>
      </c>
      <c r="C11" s="7">
        <v>1</v>
      </c>
      <c r="E11" s="4">
        <v>1</v>
      </c>
      <c r="G11" s="4">
        <v>1</v>
      </c>
      <c r="I11" s="4">
        <v>1</v>
      </c>
      <c r="K11" s="6">
        <v>1</v>
      </c>
      <c r="M11" s="7">
        <v>1</v>
      </c>
      <c r="N11" s="7"/>
      <c r="Q11" s="7">
        <v>1</v>
      </c>
      <c r="S11" s="7">
        <v>1</v>
      </c>
      <c r="U11" s="7">
        <v>1</v>
      </c>
      <c r="W11" s="7">
        <v>1</v>
      </c>
    </row>
    <row r="12" spans="2:23" ht="15">
      <c r="B12" s="12" t="s">
        <v>29</v>
      </c>
      <c r="C12" s="6">
        <f>$A$11</f>
        <v>0</v>
      </c>
      <c r="E12" s="7">
        <f>$A$11</f>
        <v>0</v>
      </c>
      <c r="G12" s="7">
        <f>$A$11</f>
        <v>0</v>
      </c>
      <c r="I12" s="7">
        <f>$A$11</f>
        <v>0</v>
      </c>
      <c r="K12" s="7">
        <f>$A$11</f>
        <v>0</v>
      </c>
      <c r="M12" s="7">
        <f>$A$11</f>
        <v>0</v>
      </c>
      <c r="N12" s="7"/>
      <c r="Q12" s="7">
        <f>$A$11</f>
        <v>0</v>
      </c>
      <c r="S12" s="7">
        <f>$A$11</f>
        <v>0</v>
      </c>
      <c r="U12" s="7">
        <f>$A$11</f>
        <v>0</v>
      </c>
      <c r="W12" s="7">
        <f>$A$11</f>
        <v>0</v>
      </c>
    </row>
    <row r="13" spans="1:23" ht="15">
      <c r="A13" t="s">
        <v>21</v>
      </c>
      <c r="C13" s="6" t="s">
        <v>4</v>
      </c>
      <c r="D13" s="3"/>
      <c r="E13" s="3" t="s">
        <v>5</v>
      </c>
      <c r="F13" s="3"/>
      <c r="G13" s="3" t="s">
        <v>6</v>
      </c>
      <c r="I13" s="4" t="s">
        <v>6</v>
      </c>
      <c r="K13" s="6" t="s">
        <v>12</v>
      </c>
      <c r="M13" s="7" t="s">
        <v>12</v>
      </c>
      <c r="N13" s="7"/>
      <c r="O13" t="s">
        <v>15</v>
      </c>
      <c r="Q13" t="s">
        <v>4</v>
      </c>
      <c r="S13" t="s">
        <v>16</v>
      </c>
      <c r="U13" t="s">
        <v>4</v>
      </c>
      <c r="W13" s="7" t="s">
        <v>4</v>
      </c>
    </row>
    <row r="14" spans="1:23" ht="15">
      <c r="A14" s="7" t="s">
        <v>18</v>
      </c>
      <c r="B14" s="12" t="s">
        <v>26</v>
      </c>
      <c r="C14" s="7">
        <f>C8*5/8</f>
        <v>330.25</v>
      </c>
      <c r="D14" s="8"/>
      <c r="E14" s="7">
        <f>E8*2/5</f>
        <v>264.2</v>
      </c>
      <c r="F14" s="8"/>
      <c r="G14" s="7">
        <f>G8*5/8</f>
        <v>440.3333333333333</v>
      </c>
      <c r="H14" s="8"/>
      <c r="I14" s="7">
        <f>G14</f>
        <v>440.3333333333333</v>
      </c>
      <c r="J14" s="8"/>
      <c r="K14" s="7">
        <f>K8*5/6</f>
        <v>489.2592592592593</v>
      </c>
      <c r="L14" s="8"/>
      <c r="M14" s="7">
        <f>M8*3/4</f>
        <v>489.2592592592593</v>
      </c>
      <c r="N14" s="8"/>
      <c r="O14" s="7">
        <f>M14*4/5</f>
        <v>391.40740740740745</v>
      </c>
      <c r="P14" s="8"/>
      <c r="Q14" s="7">
        <f>O14*5/6</f>
        <v>326.17283950617286</v>
      </c>
      <c r="R14" s="8"/>
      <c r="S14" s="7">
        <f>S8*3/5</f>
        <v>293.55555555555554</v>
      </c>
      <c r="T14" s="8"/>
      <c r="U14" s="7">
        <f>S14*10/9</f>
        <v>326.17283950617286</v>
      </c>
      <c r="V14" s="8"/>
      <c r="W14" s="7">
        <f>U14*81/80</f>
        <v>330.25000000000006</v>
      </c>
    </row>
    <row r="15" spans="1:23" ht="15">
      <c r="A15" s="12">
        <v>0</v>
      </c>
      <c r="B15" s="12" t="s">
        <v>25</v>
      </c>
      <c r="C15" s="7">
        <f>C$6</f>
        <v>0</v>
      </c>
      <c r="E15" s="4">
        <f>E$6</f>
        <v>1</v>
      </c>
      <c r="G15" s="4">
        <f>G$6</f>
        <v>2</v>
      </c>
      <c r="I15" s="4">
        <f>I$6</f>
        <v>3</v>
      </c>
      <c r="K15" s="6">
        <f>K$6</f>
        <v>4</v>
      </c>
      <c r="M15" s="7">
        <f>M$6</f>
        <v>5</v>
      </c>
      <c r="N15" s="7"/>
      <c r="O15" s="7">
        <f>O$6</f>
        <v>5.5</v>
      </c>
      <c r="Q15" s="7">
        <f>Q$6</f>
        <v>6</v>
      </c>
      <c r="S15" s="7">
        <f>S$6</f>
        <v>7</v>
      </c>
      <c r="U15" s="7">
        <f>U$6</f>
        <v>8</v>
      </c>
      <c r="W15" s="7">
        <f>W$6</f>
        <v>11</v>
      </c>
    </row>
    <row r="16" spans="1:23" ht="15">
      <c r="A16" s="12">
        <v>41</v>
      </c>
      <c r="B16" s="12" t="s">
        <v>27</v>
      </c>
      <c r="C16" s="7">
        <f>E$6-C$6</f>
        <v>1</v>
      </c>
      <c r="E16" s="4">
        <f>G$6-E$6</f>
        <v>1</v>
      </c>
      <c r="G16" s="4">
        <f>I$6-G$6</f>
        <v>1</v>
      </c>
      <c r="I16" s="4">
        <f>K$6-I$6</f>
        <v>1</v>
      </c>
      <c r="K16" s="6">
        <f>M$6-K$6</f>
        <v>1</v>
      </c>
      <c r="M16" s="7">
        <f>O$6-M$6</f>
        <v>0.5</v>
      </c>
      <c r="N16" s="7"/>
      <c r="O16" s="7">
        <f>Q$6-O$6</f>
        <v>0.5</v>
      </c>
      <c r="Q16" s="7">
        <f>S$6-Q$6</f>
        <v>1</v>
      </c>
      <c r="S16" s="7">
        <f>U$6-S$6</f>
        <v>1</v>
      </c>
      <c r="U16" s="7">
        <f>W$6-U$6</f>
        <v>3</v>
      </c>
      <c r="W16" s="7">
        <f>Y$6-W$6</f>
        <v>3</v>
      </c>
    </row>
    <row r="17" spans="1:23" ht="15">
      <c r="A17" s="12">
        <v>1</v>
      </c>
      <c r="B17" s="12" t="s">
        <v>28</v>
      </c>
      <c r="C17" s="7">
        <v>1</v>
      </c>
      <c r="E17" s="4">
        <v>1</v>
      </c>
      <c r="G17" s="4">
        <v>1</v>
      </c>
      <c r="I17" s="4">
        <v>1</v>
      </c>
      <c r="K17" s="6">
        <v>1</v>
      </c>
      <c r="M17" s="7">
        <v>1</v>
      </c>
      <c r="N17" s="7"/>
      <c r="O17" s="7">
        <v>0.9</v>
      </c>
      <c r="Q17" s="7">
        <v>1</v>
      </c>
      <c r="S17" s="7">
        <v>1</v>
      </c>
      <c r="U17" s="7">
        <v>1</v>
      </c>
      <c r="W17" s="7">
        <v>1</v>
      </c>
    </row>
    <row r="18" spans="2:23" ht="15">
      <c r="B18" s="12" t="s">
        <v>29</v>
      </c>
      <c r="C18" s="7">
        <f>$A$17</f>
        <v>1</v>
      </c>
      <c r="E18" s="7">
        <f>$A$17</f>
        <v>1</v>
      </c>
      <c r="G18" s="7">
        <f>$A$17</f>
        <v>1</v>
      </c>
      <c r="I18" s="7">
        <f>$A$17</f>
        <v>1</v>
      </c>
      <c r="K18" s="7">
        <f>$A$17</f>
        <v>1</v>
      </c>
      <c r="M18" s="7">
        <f>$A$17</f>
        <v>1</v>
      </c>
      <c r="N18" s="7"/>
      <c r="O18" s="7">
        <f>$A$17</f>
        <v>1</v>
      </c>
      <c r="Q18" s="7">
        <f>$A$17</f>
        <v>1</v>
      </c>
      <c r="S18" s="7">
        <f>$A$17</f>
        <v>1</v>
      </c>
      <c r="U18" s="7">
        <f>$A$17</f>
        <v>1</v>
      </c>
      <c r="W18" s="7">
        <f>$A$17</f>
        <v>1</v>
      </c>
    </row>
    <row r="19" spans="1:23" ht="15">
      <c r="A19" t="s">
        <v>22</v>
      </c>
      <c r="C19" s="6" t="s">
        <v>7</v>
      </c>
      <c r="D19" s="4"/>
      <c r="E19" s="4" t="s">
        <v>8</v>
      </c>
      <c r="F19" s="4"/>
      <c r="G19" s="4" t="s">
        <v>9</v>
      </c>
      <c r="I19" t="s">
        <v>10</v>
      </c>
      <c r="K19" s="6" t="s">
        <v>13</v>
      </c>
      <c r="M19" s="7" t="s">
        <v>14</v>
      </c>
      <c r="N19" s="7"/>
      <c r="Q19" t="s">
        <v>13</v>
      </c>
      <c r="U19" t="s">
        <v>7</v>
      </c>
      <c r="W19" s="7" t="s">
        <v>7</v>
      </c>
    </row>
    <row r="20" spans="1:23" ht="15">
      <c r="A20" s="7" t="s">
        <v>18</v>
      </c>
      <c r="B20" s="12" t="s">
        <v>26</v>
      </c>
      <c r="C20" s="7">
        <f>C14*2/5</f>
        <v>132.1</v>
      </c>
      <c r="D20" s="8"/>
      <c r="E20" s="7">
        <f>E14*5/12</f>
        <v>110.08333333333333</v>
      </c>
      <c r="F20" s="8"/>
      <c r="G20" s="7">
        <f>G14/5</f>
        <v>88.06666666666666</v>
      </c>
      <c r="H20" s="8"/>
      <c r="I20" s="7">
        <f>G20*5/6</f>
        <v>73.38888888888889</v>
      </c>
      <c r="J20" s="8"/>
      <c r="K20" s="7">
        <f>K14/5</f>
        <v>97.85185185185186</v>
      </c>
      <c r="L20" s="8"/>
      <c r="M20" s="7">
        <f>M14/6</f>
        <v>81.54320987654322</v>
      </c>
      <c r="N20" s="8"/>
      <c r="O20" s="8"/>
      <c r="P20" s="8"/>
      <c r="Q20" s="7">
        <f>M20*6/5</f>
        <v>97.85185185185186</v>
      </c>
      <c r="R20" s="8"/>
      <c r="S20" s="8"/>
      <c r="T20" s="8"/>
      <c r="U20" s="7">
        <f>Q20*4/3</f>
        <v>130.46913580246914</v>
      </c>
      <c r="V20" s="8"/>
      <c r="W20" s="7">
        <f>U20*81/80</f>
        <v>132.1</v>
      </c>
    </row>
    <row r="21" spans="1:23" ht="15">
      <c r="A21" s="12">
        <v>0</v>
      </c>
      <c r="B21" s="12" t="s">
        <v>25</v>
      </c>
      <c r="C21" s="7">
        <f>C$6</f>
        <v>0</v>
      </c>
      <c r="E21" s="4">
        <f>E$6</f>
        <v>1</v>
      </c>
      <c r="G21" s="4">
        <f>G$6</f>
        <v>2</v>
      </c>
      <c r="I21" s="4">
        <f>I$6</f>
        <v>3</v>
      </c>
      <c r="K21" s="6">
        <f>K$6</f>
        <v>4</v>
      </c>
      <c r="M21" s="7">
        <f>M$6</f>
        <v>5</v>
      </c>
      <c r="N21" s="7"/>
      <c r="Q21" s="7">
        <f>Q$6</f>
        <v>6</v>
      </c>
      <c r="U21" s="7">
        <f>U$6</f>
        <v>8</v>
      </c>
      <c r="W21" s="7">
        <f>W$6</f>
        <v>11</v>
      </c>
    </row>
    <row r="22" spans="1:23" ht="15">
      <c r="A22" s="12">
        <v>42</v>
      </c>
      <c r="B22" s="12" t="s">
        <v>27</v>
      </c>
      <c r="C22" s="7">
        <f>E$6-C$6</f>
        <v>1</v>
      </c>
      <c r="E22" s="4">
        <f>G$6-E$6</f>
        <v>1</v>
      </c>
      <c r="G22" s="4">
        <f>I$6-G$6</f>
        <v>1</v>
      </c>
      <c r="I22" s="4">
        <f>K$6-I$6</f>
        <v>1</v>
      </c>
      <c r="K22" s="6">
        <f>M$6-K$6</f>
        <v>1</v>
      </c>
      <c r="M22" s="7">
        <f>Q$6-M$6</f>
        <v>1</v>
      </c>
      <c r="N22" s="7"/>
      <c r="Q22" s="7">
        <f>U$6-Q$6</f>
        <v>2</v>
      </c>
      <c r="U22" s="7">
        <f>W$6-U$6</f>
        <v>3</v>
      </c>
      <c r="W22" s="7">
        <f>Y$6-W$6</f>
        <v>3</v>
      </c>
    </row>
    <row r="23" spans="1:23" ht="15">
      <c r="A23" s="12">
        <v>2</v>
      </c>
      <c r="B23" s="12" t="s">
        <v>28</v>
      </c>
      <c r="C23" s="7">
        <v>1</v>
      </c>
      <c r="E23" s="4">
        <v>1</v>
      </c>
      <c r="G23" s="4">
        <v>1</v>
      </c>
      <c r="I23" s="4">
        <v>1</v>
      </c>
      <c r="K23" s="6">
        <v>1</v>
      </c>
      <c r="M23" s="7">
        <v>1</v>
      </c>
      <c r="N23" s="7"/>
      <c r="Q23" s="7">
        <v>1</v>
      </c>
      <c r="U23" s="7">
        <v>1</v>
      </c>
      <c r="W23" s="7">
        <v>1</v>
      </c>
    </row>
    <row r="24" spans="2:23" ht="15">
      <c r="B24" s="12" t="s">
        <v>29</v>
      </c>
      <c r="C24" s="7">
        <f>$A$23</f>
        <v>2</v>
      </c>
      <c r="E24" s="7">
        <f>$A$23</f>
        <v>2</v>
      </c>
      <c r="G24" s="7">
        <f>$A$23</f>
        <v>2</v>
      </c>
      <c r="I24" s="7">
        <f>$A$23</f>
        <v>2</v>
      </c>
      <c r="K24" s="7">
        <f>$A$23</f>
        <v>2</v>
      </c>
      <c r="M24" s="7">
        <f>$A$23</f>
        <v>2</v>
      </c>
      <c r="Q24" s="7">
        <f>$A$23</f>
        <v>2</v>
      </c>
      <c r="U24" s="7">
        <f>$A$23</f>
        <v>2</v>
      </c>
      <c r="W24" s="7">
        <f>$A$23</f>
        <v>2</v>
      </c>
    </row>
    <row r="25" ht="15">
      <c r="L25" s="7"/>
    </row>
    <row r="26" ht="15">
      <c r="A26" s="10" t="s">
        <v>31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DK</cp:lastModifiedBy>
  <dcterms:created xsi:type="dcterms:W3CDTF">2011-07-13T18:44:56Z</dcterms:created>
  <dcterms:modified xsi:type="dcterms:W3CDTF">2012-05-13T10:30:34Z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nesInTune Part Setup #0">
    <vt:lpwstr>no=0
id=0
chs=1,2,3
pbend=yes
pbendRange=1
Microsoft GS Wavetable Synth</vt:lpwstr>
  </property>
  <property fmtid="{D5CDD505-2E9C-101B-9397-08002B2CF9AE}" pid="3" name="TonesInTune Part Setup #1">
    <vt:lpwstr>no=1
id=0
chs=4,5,6
pbend=yes
pbendRange=1
Microsoft GS Wavetable Synth</vt:lpwstr>
  </property>
  <property fmtid="{D5CDD505-2E9C-101B-9397-08002B2CF9AE}" pid="4" name="TonesInTune Part Setup #2">
    <vt:lpwstr>no=2
id=0
chs=7,8,9
pbend=yes
pbendRange=1
Microsoft GS Wavetable Synth</vt:lpwstr>
  </property>
</Properties>
</file>